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24226"/>
  <mc:AlternateContent xmlns:mc="http://schemas.openxmlformats.org/markup-compatibility/2006">
    <mc:Choice Requires="x15">
      <x15ac:absPath xmlns:x15ac="http://schemas.microsoft.com/office/spreadsheetml/2010/11/ac" url="C:\Users\sardain\Downloads\"/>
    </mc:Choice>
  </mc:AlternateContent>
  <xr:revisionPtr revIDLastSave="0" documentId="13_ncr:1_{1DE51FD2-63B6-4B5E-B5B7-E162C7589367}" xr6:coauthVersionLast="36" xr6:coauthVersionMax="36" xr10:uidLastSave="{00000000-0000-0000-0000-000000000000}"/>
  <bookViews>
    <workbookView xWindow="0" yWindow="0" windowWidth="25200" windowHeight="11655" xr2:uid="{00000000-000D-0000-FFFF-FFFF00000000}"/>
  </bookViews>
  <sheets>
    <sheet name="Tarifs" sheetId="4" r:id="rId1"/>
    <sheet name="Données" sheetId="3" state="hidden" r:id="rId2"/>
  </sheets>
  <definedNames>
    <definedName name="Structure">Données!$A$2:$D$104</definedName>
    <definedName name="Tarif">Données!$G$2:$J$23</definedName>
    <definedName name="_xlnm.Print_Area" localSheetId="0">Tarifs!$B$8:$L$72</definedName>
  </definedNames>
  <calcPr calcId="191029"/>
</workbook>
</file>

<file path=xl/calcChain.xml><?xml version="1.0" encoding="utf-8"?>
<calcChain xmlns="http://schemas.openxmlformats.org/spreadsheetml/2006/main">
  <c r="J15" i="4" l="1"/>
  <c r="L15" i="4" s="1"/>
  <c r="J16" i="4"/>
  <c r="L16" i="4" s="1"/>
  <c r="J17" i="4"/>
  <c r="L17" i="4" s="1"/>
  <c r="J20" i="4"/>
  <c r="L20" i="4" s="1"/>
  <c r="J21" i="4"/>
  <c r="L21" i="4" s="1"/>
  <c r="J22" i="4"/>
  <c r="L22" i="4" s="1"/>
  <c r="J23" i="4"/>
  <c r="L23" i="4" s="1"/>
  <c r="J25" i="4"/>
  <c r="L25" i="4" s="1"/>
  <c r="J27" i="4"/>
  <c r="L27" i="4" s="1"/>
  <c r="J29" i="4"/>
  <c r="L29" i="4" s="1"/>
  <c r="J31" i="4"/>
  <c r="L31" i="4" s="1"/>
  <c r="J32" i="4"/>
  <c r="L32" i="4" s="1"/>
  <c r="J33" i="4"/>
  <c r="L33" i="4" s="1"/>
  <c r="J35" i="4"/>
  <c r="L35" i="4" s="1"/>
  <c r="J18" i="4" l="1"/>
  <c r="L18" i="4" s="1"/>
  <c r="J14" i="4"/>
  <c r="L14" i="4" s="1"/>
  <c r="J19" i="4"/>
  <c r="L19" i="4" s="1"/>
  <c r="J53" i="4"/>
  <c r="L53" i="4" s="1"/>
  <c r="J54" i="4"/>
  <c r="L54" i="4" s="1"/>
  <c r="N54" i="4" s="1"/>
  <c r="N53" i="4" s="1"/>
  <c r="N52" i="4" s="1"/>
  <c r="N51" i="4" s="1"/>
  <c r="J49" i="4"/>
  <c r="L49" i="4" s="1"/>
  <c r="N49" i="4" s="1"/>
  <c r="N48" i="4" s="1"/>
  <c r="N47" i="4" s="1"/>
  <c r="N46" i="4" s="1"/>
  <c r="N45" i="4" s="1"/>
  <c r="N44" i="4" s="1"/>
  <c r="N17" i="4"/>
  <c r="O17" i="4" s="1"/>
  <c r="N21" i="4"/>
  <c r="N20" i="4" s="1"/>
  <c r="N19" i="4" s="1"/>
  <c r="N18" i="4" s="1"/>
  <c r="N16" i="4"/>
  <c r="N15" i="4" s="1"/>
  <c r="N14" i="4" s="1"/>
  <c r="N13" i="4" s="1"/>
  <c r="N12" i="4" s="1"/>
  <c r="N11" i="4" s="1"/>
  <c r="J70" i="4"/>
  <c r="L70" i="4" s="1"/>
  <c r="N70" i="4" s="1"/>
  <c r="O70" i="4" s="1"/>
  <c r="J68" i="4"/>
  <c r="L68" i="4" s="1"/>
  <c r="J66" i="4"/>
  <c r="L66" i="4" s="1"/>
  <c r="N66" i="4" s="1"/>
  <c r="O66" i="4" s="1"/>
  <c r="J65" i="4"/>
  <c r="L65" i="4" s="1"/>
  <c r="J64" i="4"/>
  <c r="L64" i="4" s="1"/>
  <c r="N64" i="4" s="1"/>
  <c r="O64" i="4" s="1"/>
  <c r="J62" i="4"/>
  <c r="L62" i="4" s="1"/>
  <c r="J60" i="4"/>
  <c r="L60" i="4" s="1"/>
  <c r="N60" i="4" s="1"/>
  <c r="O60" i="4" s="1"/>
  <c r="J58" i="4"/>
  <c r="L58" i="4" s="1"/>
  <c r="J56" i="4"/>
  <c r="L56" i="4" s="1"/>
  <c r="N56" i="4" s="1"/>
  <c r="J55" i="4"/>
  <c r="L55" i="4" s="1"/>
  <c r="N55" i="4" s="1"/>
  <c r="J50" i="4"/>
  <c r="L50" i="4" s="1"/>
  <c r="N50" i="4" s="1"/>
  <c r="J37" i="4"/>
  <c r="L37" i="4" s="1"/>
  <c r="N37" i="4" s="1"/>
  <c r="N35" i="4"/>
  <c r="N33" i="4"/>
  <c r="N32" i="4"/>
  <c r="N31" i="4"/>
  <c r="N29" i="4"/>
  <c r="N27" i="4"/>
  <c r="N25" i="4"/>
  <c r="D6" i="4"/>
  <c r="F72" i="4" s="1"/>
  <c r="J72" i="4" s="1"/>
  <c r="L72" i="4" s="1"/>
  <c r="B6" i="4"/>
  <c r="F1" i="4"/>
  <c r="J13" i="4" l="1"/>
  <c r="L13" i="4" s="1"/>
  <c r="J47" i="4"/>
  <c r="L47" i="4" s="1"/>
  <c r="J48" i="4"/>
  <c r="L48" i="4" s="1"/>
  <c r="J52" i="4"/>
  <c r="L52" i="4" s="1"/>
  <c r="J51" i="4"/>
  <c r="L51" i="4" s="1"/>
  <c r="O51" i="4" s="1"/>
  <c r="J45" i="4"/>
  <c r="L45" i="4" s="1"/>
  <c r="J46" i="4"/>
  <c r="L46" i="4" s="1"/>
  <c r="O56" i="4"/>
  <c r="N72" i="4"/>
  <c r="O72" i="4" s="1"/>
  <c r="O50" i="4"/>
  <c r="N23" i="4"/>
  <c r="O23" i="4" s="1"/>
  <c r="O55" i="4"/>
  <c r="N22" i="4"/>
  <c r="O22" i="4" s="1"/>
  <c r="F39" i="4"/>
  <c r="J39" i="4" s="1"/>
  <c r="L39" i="4" s="1"/>
  <c r="N39" i="4" s="1"/>
  <c r="N58" i="4"/>
  <c r="O58" i="4" s="1"/>
  <c r="N62" i="4"/>
  <c r="O62" i="4" s="1"/>
  <c r="N65" i="4"/>
  <c r="O65" i="4" s="1"/>
  <c r="N68" i="4"/>
  <c r="O68" i="4" s="1"/>
  <c r="J11" i="4" l="1"/>
  <c r="L11" i="4" s="1"/>
  <c r="O11" i="4" s="1"/>
  <c r="J12" i="4"/>
  <c r="L12" i="4" s="1"/>
  <c r="O12" i="4" s="1"/>
  <c r="J44" i="4"/>
  <c r="L44" i="4" s="1"/>
  <c r="O44" i="4" s="1"/>
  <c r="O21" i="4"/>
  <c r="O53" i="4"/>
  <c r="O54" i="4"/>
  <c r="O52" i="4"/>
  <c r="O18" i="4"/>
  <c r="O45" i="4"/>
  <c r="O47" i="4"/>
  <c r="O46" i="4"/>
  <c r="O20" i="4"/>
  <c r="O49" i="4"/>
  <c r="O48" i="4"/>
  <c r="O13" i="4"/>
  <c r="O19" i="4"/>
  <c r="J17" i="3"/>
  <c r="J16" i="3"/>
  <c r="J15" i="3"/>
  <c r="I17" i="3"/>
  <c r="I16" i="3"/>
  <c r="I15" i="3"/>
  <c r="H17" i="3"/>
  <c r="H16" i="3"/>
  <c r="H15" i="3"/>
  <c r="O14" i="4" l="1"/>
  <c r="O16" i="4" l="1"/>
  <c r="O15" i="4"/>
</calcChain>
</file>

<file path=xl/sharedStrings.xml><?xml version="1.0" encoding="utf-8"?>
<sst xmlns="http://schemas.openxmlformats.org/spreadsheetml/2006/main" count="460" uniqueCount="382">
  <si>
    <t>Num</t>
  </si>
  <si>
    <t>Ordre</t>
  </si>
  <si>
    <t>LIGUE GUADELOUPÉENNE</t>
  </si>
  <si>
    <t>L25</t>
  </si>
  <si>
    <t>COMITÉ RÉGIONAL DE GUYANE</t>
  </si>
  <si>
    <t>L26</t>
  </si>
  <si>
    <t>LIGUE DE LA MARTINIQUE</t>
  </si>
  <si>
    <t>L27</t>
  </si>
  <si>
    <t>LIGUE DE NOUVELLE CALÉDONIE</t>
  </si>
  <si>
    <t>L28</t>
  </si>
  <si>
    <t>LIGUE DE POLYNÉSIE</t>
  </si>
  <si>
    <t>L29</t>
  </si>
  <si>
    <t>LIGUE DE LA RÉUNION</t>
  </si>
  <si>
    <t>L30</t>
  </si>
  <si>
    <t>LIGUE DE MAYOTTE</t>
  </si>
  <si>
    <t>L31</t>
  </si>
  <si>
    <t>LIGUE DE WALLIS ET FUTUNA</t>
  </si>
  <si>
    <t>L32</t>
  </si>
  <si>
    <t>C01</t>
  </si>
  <si>
    <t>C02</t>
  </si>
  <si>
    <t>C03</t>
  </si>
  <si>
    <t>C04</t>
  </si>
  <si>
    <t>C05</t>
  </si>
  <si>
    <t>C06</t>
  </si>
  <si>
    <t>C07</t>
  </si>
  <si>
    <t>C08</t>
  </si>
  <si>
    <t>C09</t>
  </si>
  <si>
    <t>C10</t>
  </si>
  <si>
    <t>C11</t>
  </si>
  <si>
    <t>C12</t>
  </si>
  <si>
    <t>C13</t>
  </si>
  <si>
    <t>C14</t>
  </si>
  <si>
    <t>C15</t>
  </si>
  <si>
    <t>C16</t>
  </si>
  <si>
    <t>C17</t>
  </si>
  <si>
    <t>C18</t>
  </si>
  <si>
    <t>C19</t>
  </si>
  <si>
    <t>C21</t>
  </si>
  <si>
    <t>C22</t>
  </si>
  <si>
    <t>C23</t>
  </si>
  <si>
    <t>C24</t>
  </si>
  <si>
    <t>C25</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</si>
  <si>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</si>
  <si>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</si>
  <si>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</si>
  <si>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</si>
  <si>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</si>
  <si>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</si>
  <si>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</si>
  <si>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</si>
  <si>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</si>
  <si>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</si>
  <si>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</si>
  <si>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</si>
  <si>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</si>
  <si>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</si>
  <si>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</si>
  <si>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</si>
  <si>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</si>
  <si>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</si>
  <si>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</si>
  <si>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</si>
  <si>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</si>
  <si>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</si>
  <si>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</si>
  <si>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</si>
  <si>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</si>
  <si>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</si>
  <si>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</si>
  <si>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</si>
  <si>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</si>
  <si>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</si>
  <si>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</si>
  <si>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</si>
  <si>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</si>
  <si>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</si>
  <si>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</si>
  <si>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</si>
  <si>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</si>
  <si>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</si>
  <si>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</si>
  <si>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</si>
  <si>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</si>
  <si>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</si>
  <si>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</si>
  <si>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</si>
  <si>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</si>
  <si>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</si>
  <si>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</si>
  <si>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</si>
  <si>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</si>
  <si>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</si>
  <si>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</si>
  <si>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</si>
  <si>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</si>
  <si>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</si>
  <si>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</si>
  <si>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</si>
  <si>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</si>
  <si>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</si>
  <si>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</si>
  <si>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</si>
  <si>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</si>
  <si>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</si>
  <si>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</si>
  <si>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</si>
  <si>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</si>
  <si>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</si>
  <si>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</si>
  <si>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</si>
  <si>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</si>
  <si>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Joueur</t>
  </si>
  <si>
    <t>9 et 10 ans</t>
  </si>
  <si>
    <t>11 et 12 ans</t>
  </si>
  <si>
    <t>13 et 14 ans</t>
  </si>
  <si>
    <t>15 et 16 ans</t>
  </si>
  <si>
    <t>17 et 18 ans</t>
  </si>
  <si>
    <t>plus de 18 ans</t>
  </si>
  <si>
    <t>Dirigeant</t>
  </si>
  <si>
    <t>Blanche Dirigeant</t>
  </si>
  <si>
    <t>Blanche Joueur</t>
  </si>
  <si>
    <t>16 ans</t>
  </si>
  <si>
    <t>Avenir</t>
  </si>
  <si>
    <t>moins de 9 ans</t>
  </si>
  <si>
    <t>11 ans</t>
  </si>
  <si>
    <t>Loisir</t>
  </si>
  <si>
    <t>Corpo</t>
  </si>
  <si>
    <t>Comité
(dép.)</t>
  </si>
  <si>
    <t>Ligue
(rég.)</t>
  </si>
  <si>
    <t>Tarif</t>
  </si>
  <si>
    <t>Métropole</t>
  </si>
  <si>
    <t>TOM</t>
  </si>
  <si>
    <t>+ de 16 ans</t>
  </si>
  <si>
    <t>+ de 17 ans</t>
  </si>
  <si>
    <t>- de 18 ans</t>
  </si>
  <si>
    <t>Jeune Dirigeant</t>
  </si>
  <si>
    <t>Blanche joueur</t>
  </si>
  <si>
    <t>+ de 18 ans</t>
  </si>
  <si>
    <t>- de 9 ans</t>
  </si>
  <si>
    <t>+ de 15 ans</t>
  </si>
  <si>
    <t>12 à 15 ans unss</t>
  </si>
  <si>
    <t>- de 16 ans ffsa/ffh</t>
  </si>
  <si>
    <t>tous ages</t>
  </si>
  <si>
    <t>tous ages ffhb</t>
  </si>
  <si>
    <t>EVT</t>
  </si>
  <si>
    <t>Ultra1</t>
  </si>
  <si>
    <t>►</t>
  </si>
  <si>
    <t>Evénementielle</t>
  </si>
  <si>
    <t>Prix total
+ assur. IA</t>
  </si>
  <si>
    <r>
      <t xml:space="preserve">Licence </t>
    </r>
    <r>
      <rPr>
        <sz val="8"/>
        <color indexed="8"/>
        <rFont val="Arial"/>
        <family val="2"/>
      </rPr>
      <t>(1)</t>
    </r>
  </si>
  <si>
    <t>18 ans et plus</t>
  </si>
  <si>
    <t>16 ans et plus</t>
  </si>
  <si>
    <t>Fédération Française de Handball</t>
  </si>
  <si>
    <t>ID</t>
  </si>
  <si>
    <t>Structure</t>
  </si>
  <si>
    <t>Valables uniquement pour les clubs dépendant de la structure suivante:</t>
  </si>
  <si>
    <t>►
►</t>
  </si>
  <si>
    <t>Non compétitive</t>
  </si>
  <si>
    <t>* Cette plaquette d'information doit être complétée par le comité départemental (ou ligue ultra-marine) et transmis à tous les clubs de son périmètre géographique. Les clubs ont l'obligation d'informer tout individu souhaitant se licencier de l'existence de cette plaquette d'information tarifaire et de lui en permettre la libre consultattion.
* Cette plaquette est créée pour répondre à l'obligation légale du code de la consommation (Art. L113-3) qui impose que "tout vendeur de produit ou tout prestataire de service doit, par voie de marquage, d'étiquetage, d'affichage ou tout autre procédé approprié, informer le consommateur sur les prix".</t>
  </si>
  <si>
    <t>12 et 16 ans</t>
  </si>
  <si>
    <t>01 - Comité de l'Ain</t>
  </si>
  <si>
    <t>5101000</t>
  </si>
  <si>
    <t>02 - Comité de l'Aisne</t>
  </si>
  <si>
    <t>5702000</t>
  </si>
  <si>
    <t>03 - Comité de l'Allier</t>
  </si>
  <si>
    <t>5103000</t>
  </si>
  <si>
    <t>04 - Comité des Alpes de Haute Provence</t>
  </si>
  <si>
    <t>6304000</t>
  </si>
  <si>
    <t>05 - Comité des Hautes Alpes</t>
  </si>
  <si>
    <t>6305000</t>
  </si>
  <si>
    <t>06 - Comité des Alpes Maritimes</t>
  </si>
  <si>
    <t>6306000</t>
  </si>
  <si>
    <t>07 - Comité de Drôme - Ardéche</t>
  </si>
  <si>
    <t>5107000</t>
  </si>
  <si>
    <t>08 - Comité des Ardennes</t>
  </si>
  <si>
    <t>5608000</t>
  </si>
  <si>
    <t>09 - Comité de l'Ariège</t>
  </si>
  <si>
    <t>6109000</t>
  </si>
  <si>
    <t>10 - Comite de l'Aube</t>
  </si>
  <si>
    <t>5610000</t>
  </si>
  <si>
    <t>11 - Comité de l'Aude</t>
  </si>
  <si>
    <t>6111000</t>
  </si>
  <si>
    <t>12 - Comité de l'Aveyron</t>
  </si>
  <si>
    <t>6112000</t>
  </si>
  <si>
    <t>13 - Comité des Bouches du Rhône</t>
  </si>
  <si>
    <t>6313000</t>
  </si>
  <si>
    <t>14 - Comité du Calvados</t>
  </si>
  <si>
    <t>5914000</t>
  </si>
  <si>
    <t>15 - Comité du Cantal</t>
  </si>
  <si>
    <t>5115000</t>
  </si>
  <si>
    <t>16 - Comité de la Charente</t>
  </si>
  <si>
    <t>6016000</t>
  </si>
  <si>
    <t>17 - Comité de la Charente-Maritime</t>
  </si>
  <si>
    <t>6017000</t>
  </si>
  <si>
    <t>18 - Comité du Cher</t>
  </si>
  <si>
    <t>5418000</t>
  </si>
  <si>
    <t>19 - Comité de Corrèze</t>
  </si>
  <si>
    <t>6019000</t>
  </si>
  <si>
    <t>21 - Comité de Côte d'Or</t>
  </si>
  <si>
    <t>5221000</t>
  </si>
  <si>
    <t>22 - Comité des Côtes d'Armor</t>
  </si>
  <si>
    <t>5322000</t>
  </si>
  <si>
    <t>23 - Comité de la Creuse</t>
  </si>
  <si>
    <t>6023000</t>
  </si>
  <si>
    <t>24 - Comité Dordogne / Périgord</t>
  </si>
  <si>
    <t>6024000</t>
  </si>
  <si>
    <t>25 - Comité du Doubs</t>
  </si>
  <si>
    <t>5225000</t>
  </si>
  <si>
    <t>27 - Comité de l'Eure</t>
  </si>
  <si>
    <t>5927000</t>
  </si>
  <si>
    <t>28 - Comité de l'Eure et Loir</t>
  </si>
  <si>
    <t>5428000</t>
  </si>
  <si>
    <t>29 - Comité du Finistère</t>
  </si>
  <si>
    <t>5329000</t>
  </si>
  <si>
    <t>30 - Comité du Gard</t>
  </si>
  <si>
    <t>6130000</t>
  </si>
  <si>
    <t>31 - Comité de Haute Garonne</t>
  </si>
  <si>
    <t>6131000</t>
  </si>
  <si>
    <t>32 - Comité du Gers</t>
  </si>
  <si>
    <t>6132000</t>
  </si>
  <si>
    <t>33 - Comité de Gironde</t>
  </si>
  <si>
    <t>6033000</t>
  </si>
  <si>
    <t>34 - Comité de l'Hérault</t>
  </si>
  <si>
    <t>6134000</t>
  </si>
  <si>
    <t>35 - Comité d'Ille et Vilaine</t>
  </si>
  <si>
    <t>5335000</t>
  </si>
  <si>
    <t>36 - Comité de l'Indre</t>
  </si>
  <si>
    <t>5436000</t>
  </si>
  <si>
    <t>37 - Comité Indre et Loire</t>
  </si>
  <si>
    <t>5437000</t>
  </si>
  <si>
    <t>38 - Comité Isère Handball</t>
  </si>
  <si>
    <t>5138000</t>
  </si>
  <si>
    <t>39 - Comité du Jura</t>
  </si>
  <si>
    <t>5239000</t>
  </si>
  <si>
    <t>40 - Comité des Landes</t>
  </si>
  <si>
    <t>6040000</t>
  </si>
  <si>
    <t>41 - Comité du Loir et Cher</t>
  </si>
  <si>
    <t>5441000</t>
  </si>
  <si>
    <t>42 - Comité de la Loire</t>
  </si>
  <si>
    <t>5142000</t>
  </si>
  <si>
    <t>43 - Comité de la Haute Loire</t>
  </si>
  <si>
    <t>5143000</t>
  </si>
  <si>
    <t>44 - Comité de Loire Atlantique</t>
  </si>
  <si>
    <t>6244000</t>
  </si>
  <si>
    <t>45 - Comité du Loiret</t>
  </si>
  <si>
    <t>5445000</t>
  </si>
  <si>
    <t>46 - Comité du Lot</t>
  </si>
  <si>
    <t>6146000</t>
  </si>
  <si>
    <t>47 - Comité du Lot et Garonne</t>
  </si>
  <si>
    <t>6047000</t>
  </si>
  <si>
    <t>48 - Comité de Lozère</t>
  </si>
  <si>
    <t>6148000</t>
  </si>
  <si>
    <t>49 - Comité du Maine et Loire</t>
  </si>
  <si>
    <t>6249000</t>
  </si>
  <si>
    <t>50 - Comité de la Manche</t>
  </si>
  <si>
    <t>5950000</t>
  </si>
  <si>
    <t>51 - Comité Marne</t>
  </si>
  <si>
    <t>5651000</t>
  </si>
  <si>
    <t>52 - Comité de Haute Marne</t>
  </si>
  <si>
    <t>5652000</t>
  </si>
  <si>
    <t>53 - Comité de Mayenne</t>
  </si>
  <si>
    <t>6253000</t>
  </si>
  <si>
    <t>54 - Comité de Meurthe et Moselle</t>
  </si>
  <si>
    <t>5654000</t>
  </si>
  <si>
    <t>55 - Comité de la Meuse</t>
  </si>
  <si>
    <t>5655000</t>
  </si>
  <si>
    <t>56 - Comité du Morbihan</t>
  </si>
  <si>
    <t>5356000</t>
  </si>
  <si>
    <t>57 - Comité de Moselle</t>
  </si>
  <si>
    <t>5657000</t>
  </si>
  <si>
    <t>58 - Comité de la Nièvre</t>
  </si>
  <si>
    <t>5258000</t>
  </si>
  <si>
    <t>59 - Comité du Nord</t>
  </si>
  <si>
    <t>5759000</t>
  </si>
  <si>
    <t>60 - Comité de l'Oise</t>
  </si>
  <si>
    <t>5760000</t>
  </si>
  <si>
    <t>61 - Comité de l'orne</t>
  </si>
  <si>
    <t>5961000</t>
  </si>
  <si>
    <t>62 - Comité du Pas de Calais</t>
  </si>
  <si>
    <t>5762000</t>
  </si>
  <si>
    <t>63 - Comité du Puy de Dôme</t>
  </si>
  <si>
    <t>5163000</t>
  </si>
  <si>
    <t>64 - Comité des Pyrénées Atlantiques</t>
  </si>
  <si>
    <t>6064000</t>
  </si>
  <si>
    <t>65 - Comité des Hautes Pyrénées</t>
  </si>
  <si>
    <t>6165000</t>
  </si>
  <si>
    <t>66 - Comité des Pyrénées Orientales</t>
  </si>
  <si>
    <t>6166000</t>
  </si>
  <si>
    <t>67 - Comité du Bas-Rhin</t>
  </si>
  <si>
    <t>5667000</t>
  </si>
  <si>
    <t>68 - Comité du Haut-Rhin</t>
  </si>
  <si>
    <t>5668000</t>
  </si>
  <si>
    <t>69 - Comité du Rhône - Métropole de Lyon Handball</t>
  </si>
  <si>
    <t>5169000</t>
  </si>
  <si>
    <t>70 - Comité de Haute Saone</t>
  </si>
  <si>
    <t>5270000</t>
  </si>
  <si>
    <t>71 - Comité de Saône-et- Loire</t>
  </si>
  <si>
    <t>5271000</t>
  </si>
  <si>
    <t>72 - Comité de la Sarthe</t>
  </si>
  <si>
    <t>6272000</t>
  </si>
  <si>
    <t>73 - Comité de Savoie</t>
  </si>
  <si>
    <t>5173000</t>
  </si>
  <si>
    <t>74 - Comité de Haute Savoie</t>
  </si>
  <si>
    <t>5174000</t>
  </si>
  <si>
    <t>75 - Comité de Paris</t>
  </si>
  <si>
    <t>5875000</t>
  </si>
  <si>
    <t>76 - Comité de Seine Maritime</t>
  </si>
  <si>
    <t>5976000</t>
  </si>
  <si>
    <t>77 - Comité de Seine et Marne</t>
  </si>
  <si>
    <t>5877000</t>
  </si>
  <si>
    <t>78 - Comité des Yvelines</t>
  </si>
  <si>
    <t>5878000</t>
  </si>
  <si>
    <t>79 - Comité des Deux-Sèvres</t>
  </si>
  <si>
    <t>6079000</t>
  </si>
  <si>
    <t>80 - Comité de la Somme</t>
  </si>
  <si>
    <t>5780000</t>
  </si>
  <si>
    <t>81 - Comité du Tarn</t>
  </si>
  <si>
    <t>6181000</t>
  </si>
  <si>
    <t>82 - Comité du Tarn et Garonne</t>
  </si>
  <si>
    <t>6182000</t>
  </si>
  <si>
    <t>83 - Comité du Var</t>
  </si>
  <si>
    <t>6383000</t>
  </si>
  <si>
    <t>84 - Comité du Vaucluse</t>
  </si>
  <si>
    <t>6384000</t>
  </si>
  <si>
    <t>85 - Comité de Vendée</t>
  </si>
  <si>
    <t>6285000</t>
  </si>
  <si>
    <t>86 - Comité de la Vienne</t>
  </si>
  <si>
    <t>6086000</t>
  </si>
  <si>
    <t>87 - Comité de Haute Vienne</t>
  </si>
  <si>
    <t>6087000</t>
  </si>
  <si>
    <t>88 - Comité des Vosges</t>
  </si>
  <si>
    <t>5688000</t>
  </si>
  <si>
    <t>89 - Comité de l'Yonne</t>
  </si>
  <si>
    <t>5289000</t>
  </si>
  <si>
    <t>90 - Comité du Nord Franche-Comté</t>
  </si>
  <si>
    <t>5290000</t>
  </si>
  <si>
    <t>91 - Comité de l'Essonne</t>
  </si>
  <si>
    <t>5891000</t>
  </si>
  <si>
    <t>92 - Comité des Hauts-de-Seine</t>
  </si>
  <si>
    <t>5892000</t>
  </si>
  <si>
    <t>93 - Comite de Seine-Saint-Denis</t>
  </si>
  <si>
    <t>5893000</t>
  </si>
  <si>
    <t>94 - Comité du Val-de-Marne</t>
  </si>
  <si>
    <t>5894000</t>
  </si>
  <si>
    <t>95 - Comité du Val-d'Oise</t>
  </si>
  <si>
    <t>5895000</t>
  </si>
  <si>
    <t>Babyhand</t>
  </si>
  <si>
    <t>Part MDH + Assurance RC</t>
  </si>
  <si>
    <t>Répartition Création / Mutation</t>
  </si>
  <si>
    <t>Répartition Renouvellement</t>
  </si>
  <si>
    <t>(3)</t>
  </si>
  <si>
    <r>
      <t xml:space="preserve">Prix Total </t>
    </r>
    <r>
      <rPr>
        <b/>
        <sz val="8"/>
        <color indexed="8"/>
        <rFont val="Arial"/>
        <family val="2"/>
      </rPr>
      <t>(2)</t>
    </r>
  </si>
  <si>
    <t>Assurance Individuelle Accident</t>
  </si>
  <si>
    <t>Handfit</t>
  </si>
  <si>
    <t>Handensemble</t>
  </si>
  <si>
    <t>Tous âges</t>
  </si>
  <si>
    <t>Moins de 12 ans</t>
  </si>
  <si>
    <t>Plus de 16 ans</t>
  </si>
  <si>
    <t>FFHandball</t>
  </si>
  <si>
    <t>20 Comité de haute Corse</t>
  </si>
  <si>
    <t>C20</t>
  </si>
  <si>
    <t>26 - Drome Ardéche</t>
  </si>
  <si>
    <t>C26</t>
  </si>
  <si>
    <t>6400000</t>
  </si>
  <si>
    <t>6500000</t>
  </si>
  <si>
    <t>6600000</t>
  </si>
  <si>
    <t>6700000</t>
  </si>
  <si>
    <t>6800000</t>
  </si>
  <si>
    <t>6900000</t>
  </si>
  <si>
    <t>7000000</t>
  </si>
  <si>
    <t>7100000</t>
  </si>
  <si>
    <t>Tarif complet club</t>
  </si>
  <si>
    <t>17 ans</t>
  </si>
  <si>
    <t>Part club à saisir</t>
  </si>
  <si>
    <t>Réductions à créer</t>
  </si>
  <si>
    <t>Part club à saisir  dans Gesthand</t>
  </si>
  <si>
    <t>année du licencié</t>
  </si>
  <si>
    <t>âge</t>
  </si>
  <si>
    <t>à partir 2005</t>
  </si>
  <si>
    <t>Tarifs des licences- Saison 2023-2024</t>
  </si>
  <si>
    <t>(1) Les âges sont définis comme suit : année de début de saison - année de naissance. Exemple, pour une personne née en 2005, on retiendra 18 ans (2023 - 2005 = 18).  | (2) La part revenant à la FFHB comprend : le prix de la licence + le prix de la responsabilité civile obligatoire |  (3) Depuis 2016, le prix total de la licence inclut l'assurance Individuelle Accident (IA) qui est facultative. Les personnes souhaitant renoncer à cette assurance IA facultative doivent le mentionner lors de la prise de licence en ligne ou en  remplissant et signant le courrier de refus (CF. fiche d'information 'Assurance") |  (4) Assurances Responsabilité Civile (0,06 €) et Individuelle Accident (0,13 €) prises en charge par la fédération.</t>
  </si>
  <si>
    <t>L'exercice de certaines fonctions est peut être conditionné à l'ahésion d'un type de licence précis.  Par exemple : les arbitres doivent posséder une licence joueur (cf. règlements généraux, article 91). Pour plus de renseignements, consulter les statuts et règlements de la Fédération Française de Handball pour la saison concernée.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</si>
</sst>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quot;€&quot;_-;\-* #,##0.00\ &quot;€&quot;_-;_-* #,##0.00\ &quot;€&quot;_-;_-@_-"/>
    <numFmt numFmtId="165" formatCode="#,##0.00\ &quot;€&quot;"/>
  </numFmts>
  <fonts count="26" x14ac:knownFonts="1">
    <font>
      <sz val="11"/>
      <color theme="1"/>
      <name val="Calibri"/>
      <family val="2"/>
      <scheme val="minor"/>
    </font>
    <font>
      <sz val="8"/>
      <color indexed="8"/>
      <name val="Arial"/>
      <family val="2"/>
    </font>
    <font>
      <b/>
      <sz val="8"/>
      <color indexed="8"/>
      <name val="Arial"/>
      <family val="2"/>
    </font>
    <font>
      <b/>
      <i/>
      <sz val="8"/>
      <name val="Arial"/>
      <family val="2"/>
    </font>
    <font>
      <b/>
      <sz val="8"/>
      <name val="Century Gothic"/>
      <family val="2"/>
    </font>
    <font>
      <i/>
      <sz val="8"/>
      <name val="Century Gothic"/>
      <family val="2"/>
    </font>
    <font>
      <sz val="8"/>
      <name val="Arial"/>
      <family val="2"/>
    </font>
    <font>
      <sz val="11"/>
      <color theme="1"/>
      <name val="Calibri"/>
      <family val="2"/>
      <scheme val="minor"/>
    </font>
    <font>
      <sz val="14"/>
      <color theme="1"/>
      <name val="Arial"/>
      <family val="2"/>
    </font>
    <font>
      <sz val="8"/>
      <color theme="1"/>
      <name val="Arial"/>
      <family val="2"/>
    </font>
    <font>
      <sz val="12"/>
      <color theme="1"/>
      <name val="Arial"/>
      <family val="2"/>
    </font>
    <font>
      <sz val="10"/>
      <color theme="1"/>
      <name val="Arial"/>
      <family val="2"/>
    </font>
    <font>
      <b/>
      <sz val="10"/>
      <color theme="1"/>
      <name val="Arial"/>
      <family val="2"/>
    </font>
    <font>
      <i/>
      <sz val="8"/>
      <color theme="1"/>
      <name val="Arial"/>
      <family val="2"/>
    </font>
    <font>
      <sz val="8"/>
      <color theme="0"/>
      <name val="Arial"/>
      <family val="2"/>
    </font>
    <font>
      <i/>
      <sz val="8"/>
      <color theme="1" tint="0.249977111117893"/>
      <name val="Arial"/>
      <family val="2"/>
    </font>
    <font>
      <b/>
      <sz val="16"/>
      <color theme="0"/>
      <name val="Arial"/>
      <family val="2"/>
    </font>
    <font>
      <b/>
      <sz val="8"/>
      <color theme="1" tint="0.34998626667073579"/>
      <name val="Arial"/>
      <family val="2"/>
    </font>
    <font>
      <b/>
      <sz val="12"/>
      <color theme="0"/>
      <name val="Arial"/>
      <family val="2"/>
    </font>
    <font>
      <sz val="14"/>
      <color theme="0"/>
      <name val="Arial"/>
      <family val="2"/>
    </font>
    <font>
      <b/>
      <sz val="12"/>
      <color theme="1"/>
      <name val="Arial"/>
      <family val="2"/>
    </font>
    <font>
      <b/>
      <sz val="10"/>
      <color theme="0"/>
      <name val="Arial"/>
      <family val="2"/>
    </font>
    <font>
      <sz val="7"/>
      <color theme="0"/>
      <name val="Arial"/>
      <family val="2"/>
    </font>
    <font>
      <sz val="7"/>
      <color theme="1"/>
      <name val="Arial"/>
      <family val="2"/>
    </font>
    <font>
      <sz val="8"/>
      <name val="Calibri"/>
      <family val="2"/>
      <scheme val="minor"/>
    </font>
    <font>
      <b/>
      <sz val="9"/>
      <color theme="1"/>
      <name val="Arial"/>
      <family val="2"/>
    </font>
  </fonts>
  <fills count="14">
    <fill>
      <patternFill patternType="none"/>
    </fill>
    <fill>
      <patternFill patternType="gray125"/>
    </fill>
    <fill>
      <patternFill patternType="solid">
        <fgColor rgb="FFFF0000"/>
        <bgColor indexed="64"/>
      </patternFill>
    </fill>
    <fill>
      <patternFill patternType="solid">
        <fgColor theme="8" tint="-0.249977111117893"/>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13B917"/>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diagonal/>
    </border>
    <border>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style="thin">
        <color theme="8" tint="-0.24994659260841701"/>
      </bottom>
      <diagonal/>
    </border>
    <border>
      <left/>
      <right/>
      <top/>
      <bottom style="thin">
        <color theme="8" tint="-0.24994659260841701"/>
      </bottom>
      <diagonal/>
    </border>
    <border>
      <left/>
      <right style="thin">
        <color theme="8" tint="-0.24994659260841701"/>
      </right>
      <top/>
      <bottom style="thin">
        <color theme="8" tint="-0.2499465926084170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style="thin">
        <color theme="9" tint="0.59996337778862885"/>
      </bottom>
      <diagonal/>
    </border>
    <border>
      <left style="thin">
        <color theme="8" tint="-0.24994659260841701"/>
      </left>
      <right style="thin">
        <color theme="8" tint="-0.24994659260841701"/>
      </right>
      <top style="thin">
        <color theme="9" tint="0.59996337778862885"/>
      </top>
      <bottom style="thin">
        <color theme="8" tint="-0.24994659260841701"/>
      </bottom>
      <diagonal/>
    </border>
    <border>
      <left/>
      <right style="thin">
        <color theme="9" tint="-0.24994659260841701"/>
      </right>
      <top/>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59996337778862885"/>
      </right>
      <top style="thin">
        <color theme="8" tint="-0.24994659260841701"/>
      </top>
      <bottom style="thin">
        <color theme="8" tint="0.59996337778862885"/>
      </bottom>
      <diagonal/>
    </border>
    <border>
      <left style="thin">
        <color theme="8" tint="-0.24994659260841701"/>
      </left>
      <right style="thin">
        <color theme="8" tint="0.59996337778862885"/>
      </right>
      <top style="thin">
        <color theme="8" tint="-0.24994659260841701"/>
      </top>
      <bottom style="thin">
        <color theme="8" tint="-0.24994659260841701"/>
      </bottom>
      <diagonal/>
    </border>
    <border>
      <left style="thin">
        <color theme="8" tint="0.59996337778862885"/>
      </left>
      <right style="thin">
        <color theme="8" tint="0.59996337778862885"/>
      </right>
      <top style="thin">
        <color theme="8" tint="-0.24994659260841701"/>
      </top>
      <bottom style="thin">
        <color theme="8" tint="-0.24994659260841701"/>
      </bottom>
      <diagonal/>
    </border>
    <border>
      <left style="thin">
        <color theme="8" tint="0.59996337778862885"/>
      </left>
      <right/>
      <top style="thin">
        <color theme="8" tint="-0.24994659260841701"/>
      </top>
      <bottom style="thin">
        <color theme="8" tint="-0.24994659260841701"/>
      </bottom>
      <diagonal/>
    </border>
    <border>
      <left style="thin">
        <color theme="8" tint="-0.24994659260841701"/>
      </left>
      <right style="thin">
        <color theme="8" tint="0.79998168889431442"/>
      </right>
      <top style="thin">
        <color theme="8" tint="-0.24994659260841701"/>
      </top>
      <bottom style="thin">
        <color theme="8" tint="-0.24994659260841701"/>
      </bottom>
      <diagonal/>
    </border>
    <border>
      <left style="thin">
        <color theme="8" tint="0.79998168889431442"/>
      </left>
      <right style="thin">
        <color theme="8" tint="-0.24994659260841701"/>
      </right>
      <top style="thin">
        <color theme="8" tint="-0.24994659260841701"/>
      </top>
      <bottom style="thin">
        <color theme="8" tint="-0.24994659260841701"/>
      </bottom>
      <diagonal/>
    </border>
    <border>
      <left/>
      <right style="thin">
        <color theme="8" tint="0.59996337778862885"/>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style="thin">
        <color theme="3" tint="0.39997558519241921"/>
      </left>
      <right style="thin">
        <color theme="8" tint="-0.24994659260841701"/>
      </right>
      <top style="thin">
        <color theme="8" tint="-0.24994659260841701"/>
      </top>
      <bottom style="thin">
        <color theme="8" tint="-0.24994659260841701"/>
      </bottom>
      <diagonal/>
    </border>
  </borders>
  <cellStyleXfs count="2">
    <xf numFmtId="0" fontId="0" fillId="0" borderId="0"/>
    <xf numFmtId="44" fontId="7" fillId="0" borderId="0" applyFont="0" applyFill="0" applyBorder="0" applyAlignment="0" applyProtection="0"/>
  </cellStyleXfs>
  <cellXfs count="165">
    <xf numFmtId="0" fontId="0" fillId="0" borderId="0" xfId="0"/>
    <xf numFmtId="0" fontId="4"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1" xfId="0" applyNumberFormat="1" applyFont="1" applyBorder="1" applyAlignment="1">
      <alignment horizontal="right" vertical="center"/>
    </xf>
    <xf numFmtId="0" fontId="4" fillId="0" borderId="0" xfId="0" applyFont="1" applyAlignment="1">
      <alignment vertical="center"/>
    </xf>
    <xf numFmtId="44" fontId="4" fillId="0" borderId="0" xfId="1" applyFont="1" applyAlignment="1">
      <alignment vertical="center"/>
    </xf>
    <xf numFmtId="49" fontId="4" fillId="0" borderId="0" xfId="0" applyNumberFormat="1" applyFont="1" applyAlignment="1">
      <alignment horizontal="right" vertical="center"/>
    </xf>
    <xf numFmtId="0" fontId="4" fillId="0" borderId="0" xfId="0" applyNumberFormat="1" applyFont="1" applyAlignment="1">
      <alignment horizontal="center" vertical="center"/>
    </xf>
    <xf numFmtId="0" fontId="4" fillId="0" borderId="1" xfId="0" applyFont="1" applyBorder="1" applyAlignment="1">
      <alignment horizontal="right" vertical="center"/>
    </xf>
    <xf numFmtId="49" fontId="4" fillId="0" borderId="2" xfId="0" applyNumberFormat="1" applyFont="1" applyBorder="1" applyAlignment="1">
      <alignment horizontal="center" vertical="center"/>
    </xf>
    <xf numFmtId="44" fontId="4" fillId="0" borderId="2" xfId="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righ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right" vertical="center"/>
    </xf>
    <xf numFmtId="0" fontId="4" fillId="0" borderId="13" xfId="0" applyFont="1" applyBorder="1" applyAlignment="1">
      <alignment horizontal="center" vertical="center"/>
    </xf>
    <xf numFmtId="49" fontId="4" fillId="0" borderId="14" xfId="0" applyNumberFormat="1" applyFont="1" applyBorder="1" applyAlignment="1">
      <alignment horizontal="right" vertical="center"/>
    </xf>
    <xf numFmtId="49" fontId="4" fillId="0" borderId="15" xfId="0" applyNumberFormat="1" applyFont="1" applyBorder="1" applyAlignment="1">
      <alignment horizontal="center" vertical="center"/>
    </xf>
    <xf numFmtId="0" fontId="4" fillId="0" borderId="16" xfId="0" applyFont="1" applyBorder="1" applyAlignment="1">
      <alignment horizontal="center" vertical="center"/>
    </xf>
    <xf numFmtId="49" fontId="5" fillId="2" borderId="4" xfId="0" applyNumberFormat="1" applyFont="1" applyFill="1" applyBorder="1" applyAlignment="1">
      <alignment horizontal="right" vertical="center"/>
    </xf>
    <xf numFmtId="49" fontId="4" fillId="0" borderId="17" xfId="0" applyNumberFormat="1" applyFont="1" applyBorder="1" applyAlignment="1">
      <alignment horizontal="right" vertical="center"/>
    </xf>
    <xf numFmtId="49" fontId="4" fillId="0" borderId="4" xfId="0" applyNumberFormat="1" applyFont="1" applyBorder="1" applyAlignment="1">
      <alignment horizontal="right" vertical="center"/>
    </xf>
    <xf numFmtId="44" fontId="4" fillId="0" borderId="18" xfId="1" applyFont="1" applyFill="1" applyBorder="1" applyAlignment="1">
      <alignment horizontal="center" vertical="center"/>
    </xf>
    <xf numFmtId="44" fontId="4" fillId="0" borderId="19" xfId="1" applyFont="1" applyFill="1" applyBorder="1" applyAlignment="1">
      <alignment horizontal="center" vertical="center"/>
    </xf>
    <xf numFmtId="44" fontId="4" fillId="0" borderId="2" xfId="1" applyFont="1" applyFill="1" applyBorder="1" applyAlignment="1">
      <alignment horizontal="center" vertical="center"/>
    </xf>
    <xf numFmtId="44" fontId="4" fillId="0" borderId="20" xfId="1" applyFont="1" applyFill="1" applyBorder="1" applyAlignment="1">
      <alignment horizontal="center" vertical="center"/>
    </xf>
    <xf numFmtId="44" fontId="4" fillId="0" borderId="21" xfId="1" applyFont="1" applyFill="1" applyBorder="1" applyAlignment="1">
      <alignment horizontal="center" vertical="center"/>
    </xf>
    <xf numFmtId="44" fontId="5" fillId="0" borderId="18" xfId="1" applyFont="1" applyFill="1" applyBorder="1" applyAlignment="1">
      <alignment horizontal="center" vertical="center"/>
    </xf>
    <xf numFmtId="44" fontId="4" fillId="0" borderId="22" xfId="1" applyFont="1" applyFill="1" applyBorder="1" applyAlignment="1">
      <alignment horizontal="center" vertical="center"/>
    </xf>
    <xf numFmtId="49" fontId="4" fillId="0" borderId="5" xfId="0" applyNumberFormat="1" applyFont="1" applyBorder="1" applyAlignment="1">
      <alignment horizontal="center" vertical="center"/>
    </xf>
    <xf numFmtId="165" fontId="11" fillId="0" borderId="35" xfId="0" applyNumberFormat="1" applyFont="1" applyBorder="1" applyAlignment="1" applyProtection="1">
      <alignment horizontal="right" vertical="center"/>
      <protection locked="0"/>
    </xf>
    <xf numFmtId="0" fontId="22" fillId="4" borderId="0" xfId="0" applyFont="1" applyFill="1" applyAlignment="1" applyProtection="1">
      <alignment horizontal="center" vertical="center"/>
    </xf>
    <xf numFmtId="0" fontId="11" fillId="0" borderId="0" xfId="0" applyFont="1" applyAlignment="1" applyProtection="1">
      <alignment vertical="center"/>
    </xf>
    <xf numFmtId="0" fontId="22" fillId="0" borderId="0" xfId="0" applyFont="1" applyAlignment="1" applyProtection="1">
      <alignment horizontal="center" vertical="center"/>
    </xf>
    <xf numFmtId="0" fontId="12" fillId="0" borderId="0" xfId="0" applyFont="1" applyAlignment="1" applyProtection="1">
      <alignment vertical="center"/>
    </xf>
    <xf numFmtId="0" fontId="11" fillId="6" borderId="35" xfId="0" applyFont="1" applyFill="1" applyBorder="1" applyAlignment="1" applyProtection="1">
      <alignment horizontal="right" vertical="center"/>
    </xf>
    <xf numFmtId="0" fontId="9" fillId="6" borderId="36" xfId="0" quotePrefix="1" applyFont="1" applyFill="1" applyBorder="1" applyAlignment="1" applyProtection="1">
      <alignment horizontal="center" vertical="center"/>
    </xf>
    <xf numFmtId="164" fontId="11" fillId="6" borderId="38" xfId="1" applyNumberFormat="1" applyFont="1" applyFill="1" applyBorder="1" applyAlignment="1" applyProtection="1">
      <alignment vertical="center"/>
    </xf>
    <xf numFmtId="164" fontId="11" fillId="6" borderId="43" xfId="1" applyNumberFormat="1" applyFont="1" applyFill="1" applyBorder="1" applyAlignment="1" applyProtection="1">
      <alignment vertical="center"/>
    </xf>
    <xf numFmtId="164" fontId="11" fillId="6" borderId="39" xfId="1" applyNumberFormat="1" applyFont="1" applyFill="1" applyBorder="1" applyAlignment="1" applyProtection="1">
      <alignment vertical="center"/>
    </xf>
    <xf numFmtId="164" fontId="11" fillId="6" borderId="40" xfId="1" applyNumberFormat="1" applyFont="1" applyFill="1" applyBorder="1" applyAlignment="1" applyProtection="1">
      <alignment vertical="center"/>
    </xf>
    <xf numFmtId="164" fontId="12" fillId="6" borderId="31" xfId="1" applyNumberFormat="1" applyFont="1" applyFill="1" applyBorder="1" applyAlignment="1" applyProtection="1">
      <alignment vertical="center"/>
    </xf>
    <xf numFmtId="164" fontId="11" fillId="6" borderId="41" xfId="1" applyNumberFormat="1" applyFont="1" applyFill="1" applyBorder="1" applyAlignment="1" applyProtection="1">
      <alignment vertical="center"/>
    </xf>
    <xf numFmtId="164" fontId="12" fillId="6" borderId="42" xfId="1" applyNumberFormat="1" applyFont="1" applyFill="1" applyBorder="1" applyAlignment="1" applyProtection="1">
      <alignment vertical="center"/>
    </xf>
    <xf numFmtId="0" fontId="9" fillId="0" borderId="0" xfId="0" applyFont="1" applyAlignment="1" applyProtection="1">
      <alignment vertical="center"/>
    </xf>
    <xf numFmtId="0" fontId="23" fillId="0" borderId="0" xfId="0" applyFont="1" applyAlignment="1" applyProtection="1">
      <alignment vertical="center"/>
    </xf>
    <xf numFmtId="0" fontId="23" fillId="0" borderId="0" xfId="0" applyFont="1" applyBorder="1" applyAlignment="1" applyProtection="1">
      <alignment vertical="center"/>
    </xf>
    <xf numFmtId="49" fontId="13" fillId="0" borderId="0" xfId="0" applyNumberFormat="1" applyFont="1" applyBorder="1" applyAlignment="1" applyProtection="1">
      <alignment vertical="center" wrapText="1"/>
    </xf>
    <xf numFmtId="49" fontId="13" fillId="0" borderId="0" xfId="0" applyNumberFormat="1" applyFont="1" applyBorder="1" applyAlignment="1" applyProtection="1">
      <alignment horizontal="left" vertical="center" wrapText="1"/>
    </xf>
    <xf numFmtId="0" fontId="9" fillId="0" borderId="0" xfId="0" applyFont="1" applyBorder="1" applyAlignment="1" applyProtection="1">
      <alignment vertical="center"/>
    </xf>
    <xf numFmtId="0" fontId="9" fillId="0" borderId="0" xfId="0" applyFont="1" applyAlignment="1" applyProtection="1">
      <alignment horizontal="center" vertical="center"/>
    </xf>
    <xf numFmtId="164" fontId="12" fillId="0" borderId="31" xfId="1" applyNumberFormat="1" applyFont="1" applyBorder="1" applyAlignment="1" applyProtection="1">
      <alignment vertical="center"/>
    </xf>
    <xf numFmtId="164" fontId="11" fillId="0" borderId="38" xfId="1" applyNumberFormat="1" applyFont="1" applyBorder="1" applyAlignment="1" applyProtection="1">
      <alignment vertical="center"/>
    </xf>
    <xf numFmtId="164" fontId="12" fillId="0" borderId="42" xfId="1" applyNumberFormat="1" applyFont="1" applyBorder="1" applyAlignment="1" applyProtection="1">
      <alignment vertical="center"/>
    </xf>
    <xf numFmtId="0" fontId="11" fillId="0" borderId="35" xfId="0" applyFont="1" applyBorder="1" applyAlignment="1" applyProtection="1">
      <alignment horizontal="right" vertical="center"/>
    </xf>
    <xf numFmtId="0" fontId="9" fillId="0" borderId="36" xfId="0" applyFont="1" applyBorder="1" applyAlignment="1" applyProtection="1">
      <alignment horizontal="center" vertical="center"/>
    </xf>
    <xf numFmtId="165" fontId="11" fillId="0" borderId="35" xfId="0" applyNumberFormat="1" applyFont="1" applyBorder="1" applyAlignment="1" applyProtection="1">
      <alignment horizontal="right" vertical="center"/>
    </xf>
    <xf numFmtId="49" fontId="13" fillId="0" borderId="0" xfId="0" applyNumberFormat="1" applyFont="1" applyAlignment="1" applyProtection="1">
      <alignment horizontal="right" vertical="center"/>
    </xf>
    <xf numFmtId="0" fontId="13" fillId="0" borderId="0" xfId="0" applyFont="1" applyAlignment="1" applyProtection="1">
      <alignment vertical="center"/>
    </xf>
    <xf numFmtId="0" fontId="13" fillId="0" borderId="0" xfId="0" applyFont="1" applyAlignment="1" applyProtection="1">
      <alignment horizontal="center" vertical="center"/>
    </xf>
    <xf numFmtId="0" fontId="11" fillId="7" borderId="31" xfId="0" applyFont="1" applyFill="1" applyBorder="1" applyAlignment="1" applyProtection="1">
      <alignment horizontal="center" vertical="top" wrapText="1"/>
    </xf>
    <xf numFmtId="0" fontId="11" fillId="0" borderId="0" xfId="0" applyFont="1" applyAlignment="1" applyProtection="1">
      <alignment horizontal="center" vertical="center"/>
    </xf>
    <xf numFmtId="0" fontId="8" fillId="0" borderId="0" xfId="0" applyFont="1" applyFill="1" applyAlignment="1" applyProtection="1">
      <alignment vertical="center"/>
    </xf>
    <xf numFmtId="0" fontId="19" fillId="0" borderId="0" xfId="0" applyFont="1" applyFill="1" applyAlignment="1" applyProtection="1">
      <alignment vertical="center"/>
    </xf>
    <xf numFmtId="0" fontId="14" fillId="0" borderId="0" xfId="0" applyFont="1" applyFill="1" applyAlignment="1" applyProtection="1">
      <alignment horizontal="center" vertical="center"/>
    </xf>
    <xf numFmtId="0" fontId="17" fillId="4" borderId="0" xfId="0" applyFont="1" applyFill="1" applyBorder="1" applyAlignment="1" applyProtection="1">
      <alignment vertical="center"/>
    </xf>
    <xf numFmtId="0" fontId="18" fillId="4" borderId="0" xfId="0" applyFont="1" applyFill="1" applyBorder="1" applyAlignment="1" applyProtection="1">
      <alignment vertical="center"/>
    </xf>
    <xf numFmtId="0" fontId="18" fillId="4" borderId="0" xfId="0" applyFont="1" applyFill="1" applyBorder="1" applyAlignment="1" applyProtection="1">
      <alignment horizontal="right" vertical="center"/>
    </xf>
    <xf numFmtId="0" fontId="8" fillId="0" borderId="0" xfId="0" applyFont="1" applyAlignment="1" applyProtection="1">
      <alignment vertical="center"/>
    </xf>
    <xf numFmtId="0" fontId="9" fillId="0" borderId="0" xfId="0" applyFont="1" applyFill="1" applyAlignment="1" applyProtection="1">
      <alignment vertical="center"/>
    </xf>
    <xf numFmtId="0" fontId="9" fillId="0" borderId="0" xfId="0" applyFont="1" applyFill="1" applyAlignment="1" applyProtection="1">
      <alignment horizontal="center" vertical="center"/>
    </xf>
    <xf numFmtId="0" fontId="10" fillId="3" borderId="23" xfId="0" applyFont="1" applyFill="1" applyBorder="1" applyAlignment="1" applyProtection="1">
      <alignment vertical="center"/>
    </xf>
    <xf numFmtId="0" fontId="20" fillId="0" borderId="25" xfId="0" applyFont="1" applyBorder="1" applyAlignment="1" applyProtection="1">
      <alignment vertical="top"/>
    </xf>
    <xf numFmtId="0" fontId="10" fillId="0" borderId="26" xfId="0" applyFont="1" applyBorder="1" applyAlignment="1" applyProtection="1">
      <alignment vertical="center"/>
    </xf>
    <xf numFmtId="0" fontId="10" fillId="0" borderId="27" xfId="0" applyFont="1" applyBorder="1" applyAlignment="1" applyProtection="1">
      <alignment vertical="center"/>
    </xf>
    <xf numFmtId="0" fontId="10" fillId="0" borderId="0" xfId="0" applyFont="1" applyAlignment="1" applyProtection="1">
      <alignment vertical="center"/>
    </xf>
    <xf numFmtId="0" fontId="9" fillId="3" borderId="24" xfId="0" applyFont="1" applyFill="1" applyBorder="1" applyAlignment="1" applyProtection="1">
      <alignment vertical="center"/>
    </xf>
    <xf numFmtId="0" fontId="6" fillId="0" borderId="28" xfId="0" applyFont="1" applyBorder="1" applyAlignment="1" applyProtection="1">
      <alignment horizontal="left" vertical="center"/>
    </xf>
    <xf numFmtId="0" fontId="9" fillId="0" borderId="29" xfId="0" applyFont="1" applyBorder="1" applyAlignment="1" applyProtection="1">
      <alignment vertical="center"/>
    </xf>
    <xf numFmtId="0" fontId="9" fillId="0" borderId="30" xfId="0" applyFont="1" applyBorder="1" applyAlignment="1" applyProtection="1">
      <alignment vertical="center"/>
    </xf>
    <xf numFmtId="0" fontId="11" fillId="5" borderId="31" xfId="0" applyFont="1" applyFill="1" applyBorder="1" applyAlignment="1" applyProtection="1">
      <alignment horizontal="center" vertical="top" wrapText="1"/>
    </xf>
    <xf numFmtId="165" fontId="11" fillId="0" borderId="38" xfId="1" applyNumberFormat="1" applyFont="1" applyBorder="1" applyAlignment="1" applyProtection="1">
      <alignment vertical="center"/>
      <protection locked="0"/>
    </xf>
    <xf numFmtId="0" fontId="10" fillId="0" borderId="26" xfId="0" applyFont="1" applyBorder="1" applyAlignment="1" applyProtection="1">
      <alignment vertical="center"/>
      <protection locked="0"/>
    </xf>
    <xf numFmtId="0" fontId="9" fillId="0" borderId="26" xfId="0" applyFont="1" applyBorder="1" applyAlignment="1" applyProtection="1">
      <alignment horizontal="center" vertical="center"/>
      <protection locked="0"/>
    </xf>
    <xf numFmtId="0" fontId="9" fillId="0" borderId="29" xfId="0" applyFont="1" applyBorder="1" applyAlignment="1" applyProtection="1">
      <alignment vertical="center"/>
      <protection locked="0"/>
    </xf>
    <xf numFmtId="0" fontId="9" fillId="0" borderId="29" xfId="0" applyFont="1" applyBorder="1" applyAlignment="1" applyProtection="1">
      <alignment horizontal="center" vertical="center"/>
      <protection locked="0"/>
    </xf>
    <xf numFmtId="0" fontId="9"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0" xfId="0" applyFont="1" applyAlignment="1" applyProtection="1">
      <alignment horizontal="center" vertical="center" wrapText="1"/>
    </xf>
    <xf numFmtId="0" fontId="11" fillId="9" borderId="0" xfId="0" applyFont="1" applyFill="1" applyAlignment="1" applyProtection="1">
      <alignment horizontal="center" vertical="center" wrapText="1"/>
    </xf>
    <xf numFmtId="0" fontId="11" fillId="9" borderId="0" xfId="0" applyFont="1" applyFill="1" applyAlignment="1" applyProtection="1">
      <alignment horizontal="center" vertical="center"/>
    </xf>
    <xf numFmtId="44" fontId="9" fillId="9" borderId="0" xfId="0" applyNumberFormat="1" applyFont="1" applyFill="1" applyAlignment="1" applyProtection="1">
      <alignment horizontal="center" vertical="center"/>
    </xf>
    <xf numFmtId="0" fontId="8" fillId="0" borderId="0" xfId="0" applyFont="1" applyAlignment="1" applyProtection="1">
      <alignment horizontal="center" vertical="center"/>
    </xf>
    <xf numFmtId="0" fontId="9" fillId="0" borderId="26" xfId="0" applyFont="1" applyBorder="1" applyAlignment="1" applyProtection="1">
      <alignment horizontal="center" vertical="center"/>
    </xf>
    <xf numFmtId="0" fontId="9" fillId="0" borderId="44" xfId="0" applyFont="1" applyBorder="1" applyAlignment="1" applyProtection="1">
      <alignment horizontal="center" vertical="center"/>
    </xf>
    <xf numFmtId="0" fontId="9" fillId="6" borderId="44" xfId="0" quotePrefix="1" applyFont="1" applyFill="1" applyBorder="1" applyAlignment="1" applyProtection="1">
      <alignment horizontal="center" vertical="center"/>
    </xf>
    <xf numFmtId="44" fontId="9" fillId="0" borderId="0" xfId="0" applyNumberFormat="1" applyFont="1" applyFill="1" applyAlignment="1" applyProtection="1">
      <alignment vertical="center"/>
    </xf>
    <xf numFmtId="44" fontId="9"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0" fillId="0" borderId="0" xfId="0" applyFont="1" applyFill="1" applyAlignment="1" applyProtection="1">
      <alignment vertical="center"/>
    </xf>
    <xf numFmtId="0" fontId="11" fillId="0" borderId="0" xfId="0" applyFont="1" applyFill="1" applyAlignment="1" applyProtection="1">
      <alignment horizontal="center" vertical="center" wrapText="1"/>
    </xf>
    <xf numFmtId="0" fontId="9" fillId="0" borderId="0" xfId="0" applyFont="1" applyFill="1" applyBorder="1" applyAlignment="1" applyProtection="1">
      <alignment horizontal="center" vertical="center"/>
    </xf>
    <xf numFmtId="0" fontId="11" fillId="5" borderId="31" xfId="0" applyFont="1" applyFill="1" applyBorder="1" applyAlignment="1" applyProtection="1">
      <alignment horizontal="center" vertical="center" wrapText="1"/>
    </xf>
    <xf numFmtId="0" fontId="11" fillId="7" borderId="31" xfId="0" applyFont="1" applyFill="1" applyBorder="1" applyAlignment="1" applyProtection="1">
      <alignment horizontal="center" vertical="center" wrapText="1"/>
    </xf>
    <xf numFmtId="0" fontId="9" fillId="5" borderId="31" xfId="0" applyFont="1" applyFill="1" applyBorder="1" applyAlignment="1" applyProtection="1">
      <alignment horizontal="center" vertical="center" wrapText="1"/>
    </xf>
    <xf numFmtId="0" fontId="9" fillId="9" borderId="0" xfId="0" applyFont="1" applyFill="1" applyAlignment="1" applyProtection="1">
      <alignment horizontal="center" vertical="center" wrapText="1"/>
    </xf>
    <xf numFmtId="0" fontId="11" fillId="10" borderId="31" xfId="0" applyFont="1" applyFill="1" applyBorder="1" applyAlignment="1" applyProtection="1">
      <alignment horizontal="center" vertical="center"/>
    </xf>
    <xf numFmtId="44" fontId="9" fillId="11" borderId="31" xfId="0" applyNumberFormat="1" applyFont="1" applyFill="1" applyBorder="1" applyAlignment="1" applyProtection="1">
      <alignment vertical="center"/>
    </xf>
    <xf numFmtId="0" fontId="10" fillId="0" borderId="0" xfId="0" applyFont="1" applyAlignment="1" applyProtection="1">
      <alignment horizontal="center" vertical="center"/>
    </xf>
    <xf numFmtId="44" fontId="14" fillId="0" borderId="31" xfId="0" applyNumberFormat="1" applyFont="1" applyFill="1" applyBorder="1" applyAlignment="1" applyProtection="1">
      <alignment horizontal="center" vertical="center"/>
    </xf>
    <xf numFmtId="44" fontId="9" fillId="9" borderId="31" xfId="0" applyNumberFormat="1" applyFont="1" applyFill="1" applyBorder="1" applyAlignment="1" applyProtection="1">
      <alignment horizontal="center" vertical="center"/>
    </xf>
    <xf numFmtId="0" fontId="25" fillId="11" borderId="0" xfId="0" applyFont="1" applyFill="1" applyAlignment="1" applyProtection="1">
      <alignment horizontal="center" vertical="center" wrapText="1"/>
    </xf>
    <xf numFmtId="0" fontId="12" fillId="10" borderId="0" xfId="0" applyFont="1" applyFill="1" applyAlignment="1" applyProtection="1">
      <alignment horizontal="center" vertical="center" wrapText="1"/>
    </xf>
    <xf numFmtId="0" fontId="9" fillId="7" borderId="31" xfId="0" applyFont="1" applyFill="1" applyBorder="1" applyAlignment="1" applyProtection="1">
      <alignment horizontal="center" vertical="center" wrapText="1"/>
    </xf>
    <xf numFmtId="164" fontId="11" fillId="12" borderId="37" xfId="1" applyNumberFormat="1" applyFont="1" applyFill="1" applyBorder="1" applyAlignment="1" applyProtection="1">
      <alignment vertical="center"/>
    </xf>
    <xf numFmtId="165" fontId="11" fillId="12" borderId="35" xfId="0" applyNumberFormat="1" applyFont="1" applyFill="1" applyBorder="1" applyAlignment="1" applyProtection="1">
      <alignment horizontal="right" vertical="center"/>
    </xf>
    <xf numFmtId="165" fontId="11" fillId="12" borderId="35" xfId="0" applyNumberFormat="1" applyFont="1" applyFill="1" applyBorder="1" applyAlignment="1" applyProtection="1">
      <alignment horizontal="right" vertical="center"/>
      <protection locked="0"/>
    </xf>
    <xf numFmtId="164" fontId="12" fillId="12" borderId="42" xfId="1" applyNumberFormat="1" applyFont="1" applyFill="1" applyBorder="1" applyAlignment="1" applyProtection="1">
      <alignment vertical="center"/>
    </xf>
    <xf numFmtId="0" fontId="11" fillId="12" borderId="35" xfId="0" applyFont="1" applyFill="1" applyBorder="1" applyAlignment="1" applyProtection="1">
      <alignment horizontal="right" vertical="center"/>
    </xf>
    <xf numFmtId="164" fontId="11" fillId="12" borderId="38" xfId="1" applyNumberFormat="1" applyFont="1" applyFill="1" applyBorder="1" applyAlignment="1" applyProtection="1">
      <alignment vertical="center"/>
    </xf>
    <xf numFmtId="165" fontId="11" fillId="12" borderId="38" xfId="1" applyNumberFormat="1" applyFont="1" applyFill="1" applyBorder="1" applyAlignment="1" applyProtection="1">
      <alignment vertical="center"/>
      <protection locked="0"/>
    </xf>
    <xf numFmtId="164" fontId="12" fillId="12" borderId="31" xfId="1" applyNumberFormat="1" applyFont="1" applyFill="1" applyBorder="1" applyAlignment="1" applyProtection="1">
      <alignment vertical="center"/>
    </xf>
    <xf numFmtId="164" fontId="11" fillId="13" borderId="37" xfId="1" applyNumberFormat="1" applyFont="1" applyFill="1" applyBorder="1" applyAlignment="1" applyProtection="1">
      <alignment vertical="center"/>
    </xf>
    <xf numFmtId="165" fontId="11" fillId="13" borderId="35" xfId="0" applyNumberFormat="1" applyFont="1" applyFill="1" applyBorder="1" applyAlignment="1" applyProtection="1">
      <alignment horizontal="right" vertical="center"/>
    </xf>
    <xf numFmtId="164" fontId="11" fillId="13" borderId="42" xfId="1" applyNumberFormat="1" applyFont="1" applyFill="1" applyBorder="1" applyAlignment="1" applyProtection="1">
      <alignment vertical="center"/>
    </xf>
    <xf numFmtId="0" fontId="9" fillId="7" borderId="31" xfId="0" applyFont="1" applyFill="1" applyBorder="1" applyAlignment="1" applyProtection="1">
      <alignment vertical="center"/>
    </xf>
    <xf numFmtId="0" fontId="9" fillId="5" borderId="45" xfId="0" applyFont="1" applyFill="1" applyBorder="1" applyAlignment="1" applyProtection="1">
      <alignment vertical="center"/>
    </xf>
    <xf numFmtId="0" fontId="9" fillId="0" borderId="45" xfId="0" applyFont="1" applyBorder="1" applyAlignment="1" applyProtection="1">
      <alignment horizontal="center" vertical="center"/>
    </xf>
    <xf numFmtId="0" fontId="9" fillId="9" borderId="26" xfId="0" applyFont="1" applyFill="1" applyBorder="1" applyAlignment="1" applyProtection="1">
      <alignment horizontal="right" vertical="center"/>
    </xf>
    <xf numFmtId="165" fontId="11" fillId="13" borderId="35" xfId="0" applyNumberFormat="1" applyFont="1" applyFill="1" applyBorder="1" applyAlignment="1" applyProtection="1">
      <alignment horizontal="right" vertical="center"/>
      <protection locked="0"/>
    </xf>
    <xf numFmtId="0" fontId="21" fillId="8" borderId="0" xfId="0" applyFont="1" applyFill="1" applyBorder="1" applyAlignment="1" applyProtection="1">
      <alignment horizontal="left" vertical="center" wrapText="1"/>
    </xf>
    <xf numFmtId="0" fontId="21" fillId="8" borderId="34" xfId="0" applyFont="1" applyFill="1" applyBorder="1" applyAlignment="1" applyProtection="1">
      <alignment horizontal="left" vertical="center" wrapText="1"/>
    </xf>
    <xf numFmtId="49" fontId="15" fillId="0" borderId="0" xfId="0" applyNumberFormat="1" applyFont="1" applyAlignment="1" applyProtection="1">
      <alignment horizontal="justify" vertical="center" wrapText="1"/>
    </xf>
    <xf numFmtId="49" fontId="15" fillId="0" borderId="0" xfId="0" applyNumberFormat="1" applyFont="1" applyBorder="1" applyAlignment="1" applyProtection="1">
      <alignment horizontal="justify" vertical="center" wrapText="1"/>
    </xf>
    <xf numFmtId="0" fontId="22" fillId="4"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xf>
    <xf numFmtId="49" fontId="3" fillId="0" borderId="0" xfId="0" applyNumberFormat="1" applyFont="1" applyBorder="1" applyAlignment="1" applyProtection="1">
      <alignment horizontal="justify" vertical="center" wrapText="1"/>
    </xf>
    <xf numFmtId="0" fontId="21" fillId="3" borderId="0" xfId="0" applyFont="1" applyFill="1" applyBorder="1" applyAlignment="1" applyProtection="1">
      <alignment horizontal="left" vertical="center"/>
    </xf>
    <xf numFmtId="0" fontId="21" fillId="3" borderId="34" xfId="0" applyFont="1" applyFill="1" applyBorder="1" applyAlignment="1" applyProtection="1">
      <alignment horizontal="left" vertical="center"/>
    </xf>
    <xf numFmtId="0" fontId="12" fillId="7" borderId="31" xfId="0" applyFont="1" applyFill="1" applyBorder="1" applyAlignment="1" applyProtection="1">
      <alignment horizontal="center" vertical="center"/>
    </xf>
    <xf numFmtId="0" fontId="12" fillId="7" borderId="23" xfId="0" applyFont="1" applyFill="1" applyBorder="1" applyAlignment="1" applyProtection="1">
      <alignment horizontal="center" vertical="center" wrapText="1"/>
    </xf>
    <xf numFmtId="0" fontId="12" fillId="7" borderId="24" xfId="0" applyFont="1" applyFill="1" applyBorder="1" applyAlignment="1" applyProtection="1">
      <alignment horizontal="center" vertical="center" wrapText="1"/>
    </xf>
    <xf numFmtId="0" fontId="11" fillId="7" borderId="32" xfId="0" applyFont="1" applyFill="1" applyBorder="1" applyAlignment="1" applyProtection="1">
      <alignment horizontal="center" vertical="center" wrapText="1"/>
    </xf>
    <xf numFmtId="0" fontId="11" fillId="7" borderId="33" xfId="0" applyFont="1" applyFill="1" applyBorder="1" applyAlignment="1" applyProtection="1">
      <alignment horizontal="center" vertical="center" wrapText="1"/>
    </xf>
    <xf numFmtId="0" fontId="11" fillId="7" borderId="35" xfId="0" applyFont="1" applyFill="1" applyBorder="1" applyAlignment="1" applyProtection="1">
      <alignment horizontal="center" vertical="center" wrapText="1"/>
    </xf>
    <xf numFmtId="0" fontId="11" fillId="7" borderId="36"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2" fillId="5" borderId="31" xfId="0" applyFont="1" applyFill="1" applyBorder="1" applyAlignment="1" applyProtection="1">
      <alignment horizontal="center" vertical="center"/>
    </xf>
    <xf numFmtId="0" fontId="12" fillId="5" borderId="23" xfId="0" applyFont="1" applyFill="1" applyBorder="1" applyAlignment="1" applyProtection="1">
      <alignment horizontal="center" vertical="center" wrapText="1"/>
    </xf>
    <xf numFmtId="0" fontId="12" fillId="5" borderId="24" xfId="0" applyFont="1" applyFill="1" applyBorder="1" applyAlignment="1" applyProtection="1">
      <alignment horizontal="center" vertical="center" wrapText="1"/>
    </xf>
    <xf numFmtId="0" fontId="11" fillId="5" borderId="32" xfId="0" applyFont="1" applyFill="1" applyBorder="1" applyAlignment="1" applyProtection="1">
      <alignment horizontal="center" vertical="center" wrapText="1"/>
    </xf>
    <xf numFmtId="0" fontId="11" fillId="5" borderId="33" xfId="0" applyFont="1" applyFill="1" applyBorder="1" applyAlignment="1" applyProtection="1">
      <alignment horizontal="center" vertical="center" wrapText="1"/>
    </xf>
    <xf numFmtId="0" fontId="21" fillId="3" borderId="0" xfId="0" applyFont="1" applyFill="1" applyBorder="1" applyAlignment="1" applyProtection="1">
      <alignment horizontal="left" vertical="center" wrapText="1"/>
    </xf>
    <xf numFmtId="0" fontId="21" fillId="3" borderId="34" xfId="0" applyFont="1" applyFill="1" applyBorder="1" applyAlignment="1" applyProtection="1">
      <alignment horizontal="left" vertical="center" wrapText="1"/>
    </xf>
    <xf numFmtId="0" fontId="11" fillId="5" borderId="35" xfId="0" applyFont="1" applyFill="1" applyBorder="1" applyAlignment="1" applyProtection="1">
      <alignment horizontal="center" vertical="center" wrapText="1"/>
    </xf>
    <xf numFmtId="0" fontId="11" fillId="5" borderId="44" xfId="0" applyFont="1" applyFill="1" applyBorder="1" applyAlignment="1" applyProtection="1">
      <alignment horizontal="center" vertical="center" wrapText="1"/>
    </xf>
    <xf numFmtId="49" fontId="4" fillId="0" borderId="5"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9" xfId="0" applyNumberFormat="1" applyFont="1" applyBorder="1" applyAlignment="1">
      <alignment horizontal="center" vertical="center"/>
    </xf>
  </cellXfs>
  <cellStyles count="2">
    <cellStyle name="Monétaire" xfId="1" builtinId="4"/>
    <cellStyle name="Normal" xfId="0" builtinId="0"/>
  </cellStyles>
  <dxfs count="0"/>
  <tableStyles count="0" defaultTableStyle="TableStyleMedium2" defaultPivotStyle="PivotStyleLight16"/>
  <colors>
    <mruColors>
      <color rgb="FF13B9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Lines="40" dropStyle="combo" dx="22" fmlaLink="$C$6" fmlaRange="Données!$B$2:$D$104" noThreeD="1" sel="38" val="37"/>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0</xdr:row>
      <xdr:rowOff>0</xdr:rowOff>
    </xdr:from>
    <xdr:to>
      <xdr:col>2</xdr:col>
      <xdr:colOff>1143000</xdr:colOff>
      <xdr:row>4</xdr:row>
      <xdr:rowOff>102200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42900" y="0"/>
          <a:ext cx="1457325" cy="788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28575</xdr:colOff>
          <xdr:row>4</xdr:row>
          <xdr:rowOff>190500</xdr:rowOff>
        </xdr:from>
        <xdr:to>
          <xdr:col>9</xdr:col>
          <xdr:colOff>133350</xdr:colOff>
          <xdr:row>6</xdr:row>
          <xdr:rowOff>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619124</xdr:colOff>
      <xdr:row>0</xdr:row>
      <xdr:rowOff>123824</xdr:rowOff>
    </xdr:from>
    <xdr:to>
      <xdr:col>15</xdr:col>
      <xdr:colOff>161924</xdr:colOff>
      <xdr:row>5</xdr:row>
      <xdr:rowOff>123825</xdr:rowOff>
    </xdr:to>
    <xdr:sp macro="" textlink="">
      <xdr:nvSpPr>
        <xdr:cNvPr id="3" name="Légende : encadrée 2">
          <a:extLst>
            <a:ext uri="{FF2B5EF4-FFF2-40B4-BE49-F238E27FC236}">
              <a16:creationId xmlns:a16="http://schemas.microsoft.com/office/drawing/2014/main" id="{00000000-0008-0000-0000-000003000000}"/>
            </a:ext>
          </a:extLst>
        </xdr:cNvPr>
        <xdr:cNvSpPr/>
      </xdr:nvSpPr>
      <xdr:spPr>
        <a:xfrm>
          <a:off x="8943974" y="123824"/>
          <a:ext cx="1819275" cy="857251"/>
        </a:xfrm>
        <a:prstGeom prst="borderCallout1">
          <a:avLst>
            <a:gd name="adj1" fmla="val 48750"/>
            <a:gd name="adj2" fmla="val 44"/>
            <a:gd name="adj3" fmla="val 183269"/>
            <a:gd name="adj4" fmla="val -22022"/>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2.</a:t>
          </a:r>
          <a:r>
            <a:rPr lang="fr-FR" sz="1100" baseline="0">
              <a:solidFill>
                <a:sysClr val="windowText" lastClr="000000"/>
              </a:solidFill>
            </a:rPr>
            <a:t> </a:t>
          </a:r>
          <a:r>
            <a:rPr lang="fr-FR" sz="1100">
              <a:solidFill>
                <a:sysClr val="windowText" lastClr="000000"/>
              </a:solidFill>
            </a:rPr>
            <a:t>Vous devez saisir ici le prix de la licence que vous avez défini (ce que votre licencié vous régle)</a:t>
          </a:r>
        </a:p>
      </xdr:txBody>
    </xdr:sp>
    <xdr:clientData/>
  </xdr:twoCellAnchor>
  <xdr:twoCellAnchor>
    <xdr:from>
      <xdr:col>15</xdr:col>
      <xdr:colOff>304800</xdr:colOff>
      <xdr:row>6</xdr:row>
      <xdr:rowOff>0</xdr:rowOff>
    </xdr:from>
    <xdr:to>
      <xdr:col>18</xdr:col>
      <xdr:colOff>342900</xdr:colOff>
      <xdr:row>8</xdr:row>
      <xdr:rowOff>285750</xdr:rowOff>
    </xdr:to>
    <xdr:sp macro="" textlink="">
      <xdr:nvSpPr>
        <xdr:cNvPr id="5" name="Légende : encadrée 4">
          <a:extLst>
            <a:ext uri="{FF2B5EF4-FFF2-40B4-BE49-F238E27FC236}">
              <a16:creationId xmlns:a16="http://schemas.microsoft.com/office/drawing/2014/main" id="{00000000-0008-0000-0000-000005000000}"/>
            </a:ext>
          </a:extLst>
        </xdr:cNvPr>
        <xdr:cNvSpPr/>
      </xdr:nvSpPr>
      <xdr:spPr>
        <a:xfrm>
          <a:off x="10906125" y="1028700"/>
          <a:ext cx="2057400" cy="762000"/>
        </a:xfrm>
        <a:prstGeom prst="borderCallout1">
          <a:avLst>
            <a:gd name="adj1" fmla="val 33750"/>
            <a:gd name="adj2" fmla="val 0"/>
            <a:gd name="adj3" fmla="val 70769"/>
            <a:gd name="adj4" fmla="val -5518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3. Vous trouverez</a:t>
          </a:r>
          <a:r>
            <a:rPr lang="fr-FR" sz="1100" baseline="0">
              <a:solidFill>
                <a:sysClr val="windowText" lastClr="000000"/>
              </a:solidFill>
            </a:rPr>
            <a:t> ici la somme à saisir dans le tableau Tarif de Gest'hand (menu "mon club", "tarifs"</a:t>
          </a:r>
          <a:endParaRPr lang="fr-FR" sz="1100">
            <a:solidFill>
              <a:sysClr val="windowText" lastClr="000000"/>
            </a:solidFill>
          </a:endParaRPr>
        </a:p>
      </xdr:txBody>
    </xdr:sp>
    <xdr:clientData/>
  </xdr:twoCellAnchor>
  <xdr:twoCellAnchor>
    <xdr:from>
      <xdr:col>15</xdr:col>
      <xdr:colOff>561975</xdr:colOff>
      <xdr:row>8</xdr:row>
      <xdr:rowOff>571500</xdr:rowOff>
    </xdr:from>
    <xdr:to>
      <xdr:col>17</xdr:col>
      <xdr:colOff>476250</xdr:colOff>
      <xdr:row>14</xdr:row>
      <xdr:rowOff>152400</xdr:rowOff>
    </xdr:to>
    <xdr:sp macro="" textlink="">
      <xdr:nvSpPr>
        <xdr:cNvPr id="6" name="Légende : encadrée 5">
          <a:extLst>
            <a:ext uri="{FF2B5EF4-FFF2-40B4-BE49-F238E27FC236}">
              <a16:creationId xmlns:a16="http://schemas.microsoft.com/office/drawing/2014/main" id="{00000000-0008-0000-0000-000006000000}"/>
            </a:ext>
          </a:extLst>
        </xdr:cNvPr>
        <xdr:cNvSpPr/>
      </xdr:nvSpPr>
      <xdr:spPr>
        <a:xfrm>
          <a:off x="11163300" y="2076450"/>
          <a:ext cx="1352550" cy="1009650"/>
        </a:xfrm>
        <a:prstGeom prst="borderCallout1">
          <a:avLst>
            <a:gd name="adj1" fmla="val 45165"/>
            <a:gd name="adj2" fmla="val 118"/>
            <a:gd name="adj3" fmla="val -20858"/>
            <a:gd name="adj4" fmla="val -47761"/>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4. Il s'agit des réductions à appliquer à chaque licencié en fonction de son âge</a:t>
          </a:r>
        </a:p>
      </xdr:txBody>
    </xdr:sp>
    <xdr:clientData/>
  </xdr:twoCellAnchor>
  <xdr:twoCellAnchor>
    <xdr:from>
      <xdr:col>9</xdr:col>
      <xdr:colOff>381000</xdr:colOff>
      <xdr:row>2</xdr:row>
      <xdr:rowOff>161925</xdr:rowOff>
    </xdr:from>
    <xdr:to>
      <xdr:col>11</xdr:col>
      <xdr:colOff>247650</xdr:colOff>
      <xdr:row>6</xdr:row>
      <xdr:rowOff>85725</xdr:rowOff>
    </xdr:to>
    <xdr:sp macro="" textlink="">
      <xdr:nvSpPr>
        <xdr:cNvPr id="7" name="Légende : encadrée 6">
          <a:extLst>
            <a:ext uri="{FF2B5EF4-FFF2-40B4-BE49-F238E27FC236}">
              <a16:creationId xmlns:a16="http://schemas.microsoft.com/office/drawing/2014/main" id="{00000000-0008-0000-0000-000007000000}"/>
            </a:ext>
          </a:extLst>
        </xdr:cNvPr>
        <xdr:cNvSpPr/>
      </xdr:nvSpPr>
      <xdr:spPr>
        <a:xfrm>
          <a:off x="6477000" y="504825"/>
          <a:ext cx="1352550" cy="609600"/>
        </a:xfrm>
        <a:prstGeom prst="borderCallout1">
          <a:avLst>
            <a:gd name="adj1" fmla="val 18750"/>
            <a:gd name="adj2" fmla="val -8333"/>
            <a:gd name="adj3" fmla="val 172302"/>
            <a:gd name="adj4" fmla="val -5691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1. Mettre à jour les tarifs de votre comité.</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F55B0-E418-4BCA-B138-F8CC47162A6E}">
  <sheetPr>
    <pageSetUpPr fitToPage="1"/>
  </sheetPr>
  <dimension ref="A1:U92"/>
  <sheetViews>
    <sheetView showGridLines="0" tabSelected="1" zoomScale="85" zoomScaleNormal="85" workbookViewId="0">
      <selection activeCell="F16" sqref="F16"/>
    </sheetView>
  </sheetViews>
  <sheetFormatPr baseColWidth="10" defaultColWidth="11.42578125" defaultRowHeight="12.75" x14ac:dyDescent="0.25"/>
  <cols>
    <col min="1" max="1" width="2.42578125" style="48" customWidth="1"/>
    <col min="2" max="2" width="7.42578125" style="48" customWidth="1"/>
    <col min="3" max="3" width="21" style="48" customWidth="1"/>
    <col min="4" max="4" width="3.140625" style="54" customWidth="1"/>
    <col min="5" max="5" width="7.140625" style="54" customWidth="1"/>
    <col min="6" max="7" width="14" style="48" customWidth="1"/>
    <col min="8" max="12" width="11.140625" style="48" customWidth="1"/>
    <col min="13" max="13" width="12.5703125" style="65" customWidth="1"/>
    <col min="14" max="14" width="9" style="54" customWidth="1"/>
    <col min="15" max="15" width="12.5703125" style="74" customWidth="1"/>
    <col min="16" max="16" width="12.85546875" style="48" customWidth="1"/>
    <col min="17" max="18" width="8.7109375" style="65" customWidth="1"/>
    <col min="19" max="20" width="8.7109375" style="54" customWidth="1"/>
    <col min="21" max="22" width="11.42578125" style="48" customWidth="1"/>
    <col min="23" max="16384" width="11.42578125" style="48"/>
  </cols>
  <sheetData>
    <row r="1" spans="1:21" s="72" customFormat="1" ht="13.5" customHeight="1" x14ac:dyDescent="0.25">
      <c r="A1" s="66"/>
      <c r="B1" s="67"/>
      <c r="C1" s="67"/>
      <c r="D1" s="68"/>
      <c r="E1" s="68"/>
      <c r="F1" s="69" t="str">
        <f>"Fiche MC_T15-" &amp; VLOOKUP($C$6,Structure,4,FALSE)</f>
        <v>Fiche MC_T15-C38</v>
      </c>
      <c r="G1" s="69"/>
      <c r="H1" s="70"/>
      <c r="I1" s="70"/>
      <c r="J1" s="70"/>
      <c r="K1" s="70"/>
      <c r="L1" s="71" t="s">
        <v>152</v>
      </c>
      <c r="M1" s="65"/>
      <c r="N1" s="96"/>
      <c r="O1" s="66"/>
      <c r="Q1" s="96"/>
      <c r="R1" s="96"/>
      <c r="S1" s="96"/>
      <c r="T1" s="96"/>
    </row>
    <row r="2" spans="1:21" s="72" customFormat="1" ht="13.5" customHeight="1" x14ac:dyDescent="0.25">
      <c r="A2" s="66"/>
      <c r="B2" s="67"/>
      <c r="C2" s="67"/>
      <c r="D2" s="68"/>
      <c r="E2" s="68"/>
      <c r="F2" s="150" t="s">
        <v>379</v>
      </c>
      <c r="G2" s="151"/>
      <c r="H2" s="151"/>
      <c r="I2" s="151"/>
      <c r="J2" s="151"/>
      <c r="K2" s="151"/>
      <c r="L2" s="151"/>
      <c r="M2" s="65"/>
      <c r="N2" s="96"/>
      <c r="O2" s="66"/>
      <c r="Q2" s="96"/>
      <c r="R2" s="96"/>
      <c r="S2" s="96"/>
      <c r="T2" s="96"/>
    </row>
    <row r="3" spans="1:21" ht="13.5" customHeight="1" x14ac:dyDescent="0.25">
      <c r="A3" s="73"/>
      <c r="B3" s="73"/>
      <c r="C3" s="73"/>
      <c r="D3" s="74"/>
      <c r="E3" s="74"/>
      <c r="F3" s="151"/>
      <c r="G3" s="151"/>
      <c r="H3" s="151"/>
      <c r="I3" s="151"/>
      <c r="J3" s="151"/>
      <c r="K3" s="151"/>
      <c r="L3" s="151"/>
      <c r="O3" s="73"/>
      <c r="Q3" s="54"/>
      <c r="R3" s="54"/>
    </row>
    <row r="4" spans="1:21" ht="13.5" customHeight="1" x14ac:dyDescent="0.25">
      <c r="O4" s="73"/>
      <c r="Q4" s="54"/>
      <c r="R4" s="54"/>
      <c r="U4" s="54"/>
    </row>
    <row r="5" spans="1:21" s="79" customFormat="1" ht="13.5" customHeight="1" x14ac:dyDescent="0.25">
      <c r="A5" s="75"/>
      <c r="B5" s="76" t="s">
        <v>155</v>
      </c>
      <c r="C5" s="86"/>
      <c r="D5" s="87"/>
      <c r="E5" s="87"/>
      <c r="F5" s="86"/>
      <c r="G5" s="86"/>
      <c r="H5" s="86"/>
      <c r="I5" s="86"/>
      <c r="J5" s="86"/>
      <c r="K5" s="77"/>
      <c r="L5" s="78"/>
      <c r="M5" s="65"/>
      <c r="N5" s="112"/>
      <c r="O5" s="103"/>
      <c r="Q5" s="54"/>
      <c r="R5" s="54"/>
      <c r="S5" s="54"/>
      <c r="T5" s="54"/>
      <c r="U5" s="54"/>
    </row>
    <row r="6" spans="1:21" ht="13.5" customHeight="1" x14ac:dyDescent="0.25">
      <c r="A6" s="80"/>
      <c r="B6" s="81" t="str">
        <f>VLOOKUP(C6,Structure,3,FALSE)</f>
        <v>5138000</v>
      </c>
      <c r="C6" s="88">
        <v>38</v>
      </c>
      <c r="D6" s="89">
        <f>IF(OR($C$6=97,$C$6=98,$C$6=99,$C$6=102),3,IF(OR($C$6=100,$C$6=101,$C$6=103,$C$6=104),4,2))</f>
        <v>2</v>
      </c>
      <c r="E6" s="89"/>
      <c r="F6" s="88"/>
      <c r="G6" s="88"/>
      <c r="H6" s="88"/>
      <c r="I6" s="88"/>
      <c r="J6" s="88"/>
      <c r="K6" s="82"/>
      <c r="L6" s="83"/>
      <c r="O6" s="73"/>
      <c r="Q6" s="54"/>
      <c r="R6" s="54"/>
      <c r="U6" s="54"/>
    </row>
    <row r="7" spans="1:21" ht="13.5" customHeight="1" x14ac:dyDescent="0.25">
      <c r="Q7" s="54"/>
      <c r="R7" s="54"/>
      <c r="U7" s="54"/>
    </row>
    <row r="8" spans="1:21" s="36" customFormat="1" ht="24" customHeight="1" x14ac:dyDescent="0.25">
      <c r="D8" s="54"/>
      <c r="E8" s="54"/>
      <c r="F8" s="152" t="s">
        <v>348</v>
      </c>
      <c r="G8" s="152"/>
      <c r="H8" s="152"/>
      <c r="I8" s="152"/>
      <c r="J8" s="153" t="s">
        <v>351</v>
      </c>
      <c r="K8" s="155" t="s">
        <v>352</v>
      </c>
      <c r="L8" s="153" t="s">
        <v>148</v>
      </c>
      <c r="M8" s="65"/>
      <c r="N8" s="65"/>
      <c r="O8" s="102"/>
      <c r="Q8" s="54"/>
      <c r="R8" s="54"/>
      <c r="S8" s="54"/>
      <c r="T8" s="54"/>
      <c r="U8" s="54"/>
    </row>
    <row r="9" spans="1:21" s="65" customFormat="1" ht="46.15" customHeight="1" x14ac:dyDescent="0.25">
      <c r="A9" s="54"/>
      <c r="B9" s="159" t="s">
        <v>149</v>
      </c>
      <c r="C9" s="160"/>
      <c r="D9" s="130" t="s">
        <v>377</v>
      </c>
      <c r="E9" s="108" t="s">
        <v>376</v>
      </c>
      <c r="F9" s="106" t="s">
        <v>358</v>
      </c>
      <c r="G9" s="106" t="s">
        <v>347</v>
      </c>
      <c r="H9" s="84" t="s">
        <v>128</v>
      </c>
      <c r="I9" s="84" t="s">
        <v>127</v>
      </c>
      <c r="J9" s="154"/>
      <c r="K9" s="156"/>
      <c r="L9" s="154"/>
      <c r="M9" s="116" t="s">
        <v>371</v>
      </c>
      <c r="N9" s="109" t="s">
        <v>375</v>
      </c>
      <c r="O9" s="115" t="s">
        <v>374</v>
      </c>
      <c r="Q9" s="54"/>
      <c r="R9" s="54"/>
      <c r="S9" s="54"/>
      <c r="T9" s="54"/>
      <c r="U9" s="54"/>
    </row>
    <row r="10" spans="1:21" s="36" customFormat="1" x14ac:dyDescent="0.25">
      <c r="A10" s="35" t="s">
        <v>146</v>
      </c>
      <c r="B10" s="157" t="s">
        <v>111</v>
      </c>
      <c r="C10" s="157"/>
      <c r="D10" s="157"/>
      <c r="E10" s="157"/>
      <c r="F10" s="157"/>
      <c r="G10" s="157"/>
      <c r="H10" s="157"/>
      <c r="I10" s="157"/>
      <c r="J10" s="157"/>
      <c r="K10" s="157"/>
      <c r="L10" s="158"/>
      <c r="M10" s="65"/>
      <c r="N10" s="102"/>
      <c r="O10" s="102"/>
      <c r="Q10" s="65"/>
      <c r="R10" s="65"/>
      <c r="S10" s="65"/>
      <c r="T10" s="65"/>
    </row>
    <row r="11" spans="1:21" ht="14.1" customHeight="1" x14ac:dyDescent="0.25">
      <c r="A11" s="37">
        <v>1</v>
      </c>
      <c r="B11" s="38"/>
      <c r="C11" s="58" t="s">
        <v>356</v>
      </c>
      <c r="D11" s="131">
        <v>6</v>
      </c>
      <c r="E11" s="97">
        <v>2017</v>
      </c>
      <c r="F11" s="126">
        <v>10.14</v>
      </c>
      <c r="G11" s="126">
        <v>6.37</v>
      </c>
      <c r="H11" s="126">
        <v>18</v>
      </c>
      <c r="I11" s="126"/>
      <c r="J11" s="127">
        <f t="shared" ref="J11:J14" si="0">+F11+G11+H11+I11</f>
        <v>34.510000000000005</v>
      </c>
      <c r="K11" s="127">
        <v>0.28999999999999998</v>
      </c>
      <c r="L11" s="128">
        <f t="shared" ref="L11:L14" si="1">J11+K11</f>
        <v>34.800000000000004</v>
      </c>
      <c r="M11" s="110"/>
      <c r="N11" s="113">
        <f t="shared" ref="N11:N14" si="2">N12</f>
        <v>-34.800000000000004</v>
      </c>
      <c r="O11" s="111">
        <f>M11-L11-N11</f>
        <v>0</v>
      </c>
      <c r="Q11" s="54"/>
      <c r="R11" s="54"/>
    </row>
    <row r="12" spans="1:21" ht="14.1" customHeight="1" x14ac:dyDescent="0.25">
      <c r="A12" s="37"/>
      <c r="B12" s="38"/>
      <c r="C12" s="58" t="s">
        <v>356</v>
      </c>
      <c r="D12" s="131">
        <v>7</v>
      </c>
      <c r="E12" s="97">
        <v>2016</v>
      </c>
      <c r="F12" s="126">
        <v>10.14</v>
      </c>
      <c r="G12" s="126">
        <v>6.37</v>
      </c>
      <c r="H12" s="126">
        <v>18</v>
      </c>
      <c r="I12" s="126"/>
      <c r="J12" s="127">
        <f t="shared" si="0"/>
        <v>34.510000000000005</v>
      </c>
      <c r="K12" s="127">
        <v>0.28999999999999998</v>
      </c>
      <c r="L12" s="128">
        <f t="shared" si="1"/>
        <v>34.800000000000004</v>
      </c>
      <c r="M12" s="110"/>
      <c r="N12" s="113">
        <f t="shared" si="2"/>
        <v>-34.800000000000004</v>
      </c>
      <c r="O12" s="111">
        <f t="shared" ref="O12:O23" si="3">M12-L12-N12</f>
        <v>0</v>
      </c>
      <c r="Q12" s="54"/>
      <c r="R12" s="54"/>
    </row>
    <row r="13" spans="1:21" ht="14.1" customHeight="1" x14ac:dyDescent="0.25">
      <c r="A13" s="37"/>
      <c r="B13" s="38"/>
      <c r="C13" s="58" t="s">
        <v>356</v>
      </c>
      <c r="D13" s="131">
        <v>8</v>
      </c>
      <c r="E13" s="97">
        <v>2015</v>
      </c>
      <c r="F13" s="126">
        <v>10.14</v>
      </c>
      <c r="G13" s="126">
        <v>6.37</v>
      </c>
      <c r="H13" s="126">
        <v>18</v>
      </c>
      <c r="I13" s="126"/>
      <c r="J13" s="127">
        <f t="shared" si="0"/>
        <v>34.510000000000005</v>
      </c>
      <c r="K13" s="127">
        <v>0.28999999999999998</v>
      </c>
      <c r="L13" s="128">
        <f t="shared" si="1"/>
        <v>34.800000000000004</v>
      </c>
      <c r="M13" s="110"/>
      <c r="N13" s="113">
        <f t="shared" si="2"/>
        <v>-34.800000000000004</v>
      </c>
      <c r="O13" s="111">
        <f t="shared" si="3"/>
        <v>0</v>
      </c>
      <c r="Q13" s="54"/>
      <c r="R13" s="54"/>
    </row>
    <row r="14" spans="1:21" ht="14.1" customHeight="1" x14ac:dyDescent="0.25">
      <c r="A14" s="37"/>
      <c r="B14" s="38"/>
      <c r="C14" s="58" t="s">
        <v>356</v>
      </c>
      <c r="D14" s="131">
        <v>9</v>
      </c>
      <c r="E14" s="97">
        <v>2014</v>
      </c>
      <c r="F14" s="126">
        <v>10.14</v>
      </c>
      <c r="G14" s="126">
        <v>6.37</v>
      </c>
      <c r="H14" s="126">
        <v>18</v>
      </c>
      <c r="I14" s="126"/>
      <c r="J14" s="127">
        <f t="shared" si="0"/>
        <v>34.510000000000005</v>
      </c>
      <c r="K14" s="127">
        <v>0.28999999999999998</v>
      </c>
      <c r="L14" s="128">
        <f t="shared" si="1"/>
        <v>34.800000000000004</v>
      </c>
      <c r="M14" s="110"/>
      <c r="N14" s="113">
        <f t="shared" si="2"/>
        <v>-34.800000000000004</v>
      </c>
      <c r="O14" s="111">
        <f t="shared" si="3"/>
        <v>0</v>
      </c>
      <c r="Q14" s="54"/>
      <c r="R14" s="54"/>
    </row>
    <row r="15" spans="1:21" ht="14.1" customHeight="1" x14ac:dyDescent="0.25">
      <c r="A15" s="37"/>
      <c r="B15" s="38"/>
      <c r="C15" s="58" t="s">
        <v>356</v>
      </c>
      <c r="D15" s="131">
        <v>10</v>
      </c>
      <c r="E15" s="97">
        <v>2013</v>
      </c>
      <c r="F15" s="126">
        <v>10.14</v>
      </c>
      <c r="G15" s="126">
        <v>6.37</v>
      </c>
      <c r="H15" s="126">
        <v>18</v>
      </c>
      <c r="I15" s="126"/>
      <c r="J15" s="127">
        <f t="shared" ref="J15" si="4">+F15+G15+H15+I15</f>
        <v>34.510000000000005</v>
      </c>
      <c r="K15" s="127">
        <v>0.28999999999999998</v>
      </c>
      <c r="L15" s="128">
        <f t="shared" ref="L15" si="5">J15+K15</f>
        <v>34.800000000000004</v>
      </c>
      <c r="M15" s="110"/>
      <c r="N15" s="113">
        <f>N16</f>
        <v>-34.800000000000004</v>
      </c>
      <c r="O15" s="111">
        <f t="shared" si="3"/>
        <v>0</v>
      </c>
      <c r="Q15" s="54"/>
      <c r="R15" s="54"/>
    </row>
    <row r="16" spans="1:21" ht="14.1" customHeight="1" x14ac:dyDescent="0.25">
      <c r="A16" s="37"/>
      <c r="B16" s="38"/>
      <c r="C16" s="122" t="s">
        <v>356</v>
      </c>
      <c r="D16" s="131">
        <v>11</v>
      </c>
      <c r="E16" s="97">
        <v>2012</v>
      </c>
      <c r="F16" s="118">
        <v>10.14</v>
      </c>
      <c r="G16" s="119">
        <v>6.37</v>
      </c>
      <c r="H16" s="120">
        <v>18</v>
      </c>
      <c r="I16" s="120"/>
      <c r="J16" s="119">
        <f>+F16+G16+H16+I16</f>
        <v>34.510000000000005</v>
      </c>
      <c r="K16" s="119">
        <v>0.28999999999999998</v>
      </c>
      <c r="L16" s="121">
        <f>J16+K16</f>
        <v>34.800000000000004</v>
      </c>
      <c r="M16" s="110"/>
      <c r="N16" s="114">
        <f>M16-L16</f>
        <v>-34.800000000000004</v>
      </c>
      <c r="O16" s="111">
        <f t="shared" si="3"/>
        <v>0</v>
      </c>
      <c r="Q16" s="54"/>
      <c r="R16" s="54"/>
    </row>
    <row r="17" spans="1:20" ht="14.1" customHeight="1" x14ac:dyDescent="0.25">
      <c r="A17" s="37"/>
      <c r="B17" s="38"/>
      <c r="C17" s="122" t="s">
        <v>159</v>
      </c>
      <c r="D17" s="131">
        <v>12</v>
      </c>
      <c r="E17" s="97">
        <v>2011</v>
      </c>
      <c r="F17" s="118">
        <v>14.71</v>
      </c>
      <c r="G17" s="119">
        <v>6.72</v>
      </c>
      <c r="H17" s="120">
        <v>22</v>
      </c>
      <c r="I17" s="120"/>
      <c r="J17" s="119">
        <f>+F17+G17+H17+I17</f>
        <v>43.43</v>
      </c>
      <c r="K17" s="119">
        <v>1.02</v>
      </c>
      <c r="L17" s="121">
        <f>J17+K17</f>
        <v>44.45</v>
      </c>
      <c r="M17" s="110"/>
      <c r="N17" s="114">
        <f t="shared" ref="N17:N23" si="6">M17-L17</f>
        <v>-44.45</v>
      </c>
      <c r="O17" s="111">
        <f t="shared" si="3"/>
        <v>0</v>
      </c>
      <c r="Q17" s="54"/>
      <c r="R17" s="54"/>
    </row>
    <row r="18" spans="1:20" ht="14.1" customHeight="1" x14ac:dyDescent="0.25">
      <c r="A18" s="37">
        <v>2</v>
      </c>
      <c r="B18" s="38"/>
      <c r="C18" s="58" t="s">
        <v>159</v>
      </c>
      <c r="D18" s="131">
        <v>13</v>
      </c>
      <c r="E18" s="97">
        <v>2010</v>
      </c>
      <c r="F18" s="126">
        <v>14.71</v>
      </c>
      <c r="G18" s="126">
        <v>6.72</v>
      </c>
      <c r="H18" s="126">
        <v>22</v>
      </c>
      <c r="I18" s="126"/>
      <c r="J18" s="127">
        <f t="shared" ref="J18" si="7">+F18+G18+H18+I18</f>
        <v>43.43</v>
      </c>
      <c r="K18" s="127">
        <v>1.02</v>
      </c>
      <c r="L18" s="128">
        <f t="shared" ref="L18" si="8">J18+K18</f>
        <v>44.45</v>
      </c>
      <c r="M18" s="110"/>
      <c r="N18" s="113">
        <f>N19</f>
        <v>-44.45</v>
      </c>
      <c r="O18" s="111">
        <f t="shared" si="3"/>
        <v>0</v>
      </c>
      <c r="Q18" s="54"/>
      <c r="R18" s="54"/>
    </row>
    <row r="19" spans="1:20" ht="14.1" customHeight="1" x14ac:dyDescent="0.25">
      <c r="A19" s="37"/>
      <c r="B19" s="38"/>
      <c r="C19" s="58" t="s">
        <v>159</v>
      </c>
      <c r="D19" s="131">
        <v>14</v>
      </c>
      <c r="E19" s="97">
        <v>2009</v>
      </c>
      <c r="F19" s="126">
        <v>14.71</v>
      </c>
      <c r="G19" s="126">
        <v>6.72</v>
      </c>
      <c r="H19" s="126">
        <v>22</v>
      </c>
      <c r="I19" s="126"/>
      <c r="J19" s="127">
        <f t="shared" ref="J19" si="9">+F19+G19+H19+I19</f>
        <v>43.43</v>
      </c>
      <c r="K19" s="127">
        <v>1.02</v>
      </c>
      <c r="L19" s="128">
        <f t="shared" ref="L19" si="10">J19+K19</f>
        <v>44.45</v>
      </c>
      <c r="M19" s="110"/>
      <c r="N19" s="113">
        <f>N20</f>
        <v>-44.45</v>
      </c>
      <c r="O19" s="111">
        <f t="shared" si="3"/>
        <v>0</v>
      </c>
      <c r="Q19" s="54"/>
      <c r="R19" s="54"/>
    </row>
    <row r="20" spans="1:20" ht="14.1" customHeight="1" x14ac:dyDescent="0.25">
      <c r="A20" s="37"/>
      <c r="B20" s="38"/>
      <c r="C20" s="58" t="s">
        <v>159</v>
      </c>
      <c r="D20" s="131">
        <v>15</v>
      </c>
      <c r="E20" s="97">
        <v>2008</v>
      </c>
      <c r="F20" s="126">
        <v>14.71</v>
      </c>
      <c r="G20" s="126">
        <v>6.72</v>
      </c>
      <c r="H20" s="126">
        <v>22</v>
      </c>
      <c r="I20" s="126"/>
      <c r="J20" s="127">
        <f t="shared" ref="J20" si="11">+F20+G20+H20+I20</f>
        <v>43.43</v>
      </c>
      <c r="K20" s="127">
        <v>1.02</v>
      </c>
      <c r="L20" s="128">
        <f t="shared" ref="L20" si="12">J20+K20</f>
        <v>44.45</v>
      </c>
      <c r="M20" s="110"/>
      <c r="N20" s="113">
        <f>N21</f>
        <v>-44.45</v>
      </c>
      <c r="O20" s="111">
        <f t="shared" si="3"/>
        <v>0</v>
      </c>
      <c r="Q20" s="54"/>
      <c r="R20" s="54"/>
    </row>
    <row r="21" spans="1:20" ht="14.1" customHeight="1" x14ac:dyDescent="0.25">
      <c r="A21" s="37"/>
      <c r="B21" s="38"/>
      <c r="C21" s="122" t="s">
        <v>159</v>
      </c>
      <c r="D21" s="131">
        <v>16</v>
      </c>
      <c r="E21" s="97">
        <v>2007</v>
      </c>
      <c r="F21" s="118">
        <v>14.71</v>
      </c>
      <c r="G21" s="119">
        <v>6.72</v>
      </c>
      <c r="H21" s="120">
        <v>22</v>
      </c>
      <c r="I21" s="120"/>
      <c r="J21" s="119">
        <f>+F21+G21+H21+I21</f>
        <v>43.43</v>
      </c>
      <c r="K21" s="119">
        <v>1.02</v>
      </c>
      <c r="L21" s="121">
        <f>J21+K21</f>
        <v>44.45</v>
      </c>
      <c r="M21" s="110"/>
      <c r="N21" s="114">
        <f t="shared" si="6"/>
        <v>-44.45</v>
      </c>
      <c r="O21" s="111">
        <f t="shared" si="3"/>
        <v>0</v>
      </c>
      <c r="Q21" s="54"/>
      <c r="R21" s="54"/>
    </row>
    <row r="22" spans="1:20" ht="14.1" customHeight="1" x14ac:dyDescent="0.25">
      <c r="A22" s="37"/>
      <c r="B22" s="38"/>
      <c r="C22" s="122" t="s">
        <v>372</v>
      </c>
      <c r="D22" s="131">
        <v>17</v>
      </c>
      <c r="E22" s="97">
        <v>2006</v>
      </c>
      <c r="F22" s="118">
        <v>25.52</v>
      </c>
      <c r="G22" s="119">
        <v>7.64</v>
      </c>
      <c r="H22" s="120">
        <v>24</v>
      </c>
      <c r="I22" s="120"/>
      <c r="J22" s="119">
        <f>+F22+G22+H22+I22</f>
        <v>57.16</v>
      </c>
      <c r="K22" s="119">
        <v>2.64</v>
      </c>
      <c r="L22" s="121">
        <f>J22+K22</f>
        <v>59.8</v>
      </c>
      <c r="M22" s="110"/>
      <c r="N22" s="114">
        <f t="shared" si="6"/>
        <v>-59.8</v>
      </c>
      <c r="O22" s="111">
        <f t="shared" si="3"/>
        <v>0</v>
      </c>
      <c r="S22" s="65"/>
      <c r="T22" s="65"/>
    </row>
    <row r="23" spans="1:20" ht="14.1" customHeight="1" x14ac:dyDescent="0.25">
      <c r="A23" s="37">
        <v>7</v>
      </c>
      <c r="B23" s="38"/>
      <c r="C23" s="122" t="s">
        <v>357</v>
      </c>
      <c r="D23" s="131"/>
      <c r="E23" s="132" t="s">
        <v>378</v>
      </c>
      <c r="F23" s="118">
        <v>25.52</v>
      </c>
      <c r="G23" s="119">
        <v>7.64</v>
      </c>
      <c r="H23" s="120">
        <v>24</v>
      </c>
      <c r="I23" s="120"/>
      <c r="J23" s="119">
        <f>+F23+G23+H23+I23</f>
        <v>57.16</v>
      </c>
      <c r="K23" s="119">
        <v>2.64</v>
      </c>
      <c r="L23" s="121">
        <f>J23+K23</f>
        <v>59.8</v>
      </c>
      <c r="M23" s="110"/>
      <c r="N23" s="114">
        <f t="shared" si="6"/>
        <v>-59.8</v>
      </c>
      <c r="O23" s="111">
        <f t="shared" si="3"/>
        <v>0</v>
      </c>
      <c r="Q23" s="54"/>
      <c r="R23" s="54"/>
    </row>
    <row r="24" spans="1:20" s="36" customFormat="1" x14ac:dyDescent="0.25">
      <c r="A24" s="35" t="s">
        <v>146</v>
      </c>
      <c r="B24" s="141" t="s">
        <v>118</v>
      </c>
      <c r="C24" s="141"/>
      <c r="D24" s="141"/>
      <c r="E24" s="141"/>
      <c r="F24" s="141"/>
      <c r="G24" s="141"/>
      <c r="H24" s="141"/>
      <c r="I24" s="141"/>
      <c r="J24" s="141"/>
      <c r="K24" s="141"/>
      <c r="L24" s="142"/>
      <c r="M24" s="65"/>
      <c r="N24" s="101"/>
      <c r="O24" s="100"/>
      <c r="Q24" s="65"/>
      <c r="R24" s="65"/>
      <c r="S24" s="65"/>
      <c r="T24" s="65"/>
    </row>
    <row r="25" spans="1:20" ht="14.1" customHeight="1" x14ac:dyDescent="0.25">
      <c r="A25" s="37">
        <v>8</v>
      </c>
      <c r="B25" s="38"/>
      <c r="C25" s="122" t="s">
        <v>150</v>
      </c>
      <c r="D25" s="59"/>
      <c r="E25" s="98"/>
      <c r="F25" s="123">
        <v>11.73</v>
      </c>
      <c r="G25" s="123">
        <v>6.68</v>
      </c>
      <c r="H25" s="124">
        <v>15</v>
      </c>
      <c r="I25" s="124"/>
      <c r="J25" s="125">
        <f>+F25+G25+H25+I25</f>
        <v>33.409999999999997</v>
      </c>
      <c r="K25" s="123">
        <v>0.99</v>
      </c>
      <c r="L25" s="121">
        <f>J25+K25</f>
        <v>34.4</v>
      </c>
      <c r="M25" s="110"/>
      <c r="N25" s="114">
        <f t="shared" ref="N25" si="13">M25-L25</f>
        <v>-34.4</v>
      </c>
      <c r="O25" s="111"/>
      <c r="Q25" s="54"/>
      <c r="R25" s="54"/>
    </row>
    <row r="26" spans="1:20" s="36" customFormat="1" x14ac:dyDescent="0.25">
      <c r="A26" s="35" t="s">
        <v>146</v>
      </c>
      <c r="B26" s="141" t="s">
        <v>119</v>
      </c>
      <c r="C26" s="141"/>
      <c r="D26" s="141"/>
      <c r="E26" s="141"/>
      <c r="F26" s="141"/>
      <c r="G26" s="141"/>
      <c r="H26" s="141"/>
      <c r="I26" s="141"/>
      <c r="J26" s="141"/>
      <c r="K26" s="141"/>
      <c r="L26" s="142"/>
      <c r="M26" s="65"/>
      <c r="N26" s="101"/>
      <c r="O26" s="101"/>
      <c r="Q26" s="65"/>
      <c r="R26" s="65"/>
      <c r="S26" s="65"/>
      <c r="T26" s="65"/>
    </row>
    <row r="27" spans="1:20" ht="14.1" customHeight="1" x14ac:dyDescent="0.25">
      <c r="A27" s="37">
        <v>10</v>
      </c>
      <c r="B27" s="38"/>
      <c r="C27" s="122" t="s">
        <v>357</v>
      </c>
      <c r="D27" s="59"/>
      <c r="E27" s="98"/>
      <c r="F27" s="123">
        <v>11.73</v>
      </c>
      <c r="G27" s="123">
        <v>6.68</v>
      </c>
      <c r="H27" s="124">
        <v>15</v>
      </c>
      <c r="I27" s="124"/>
      <c r="J27" s="125">
        <f>+F27+G27+H27+I27</f>
        <v>33.409999999999997</v>
      </c>
      <c r="K27" s="123">
        <v>0.99</v>
      </c>
      <c r="L27" s="121">
        <f>J27+K27</f>
        <v>34.4</v>
      </c>
      <c r="M27" s="110"/>
      <c r="N27" s="114">
        <f t="shared" ref="N27" si="14">M27-L27</f>
        <v>-34.4</v>
      </c>
      <c r="O27" s="111"/>
    </row>
    <row r="28" spans="1:20" s="36" customFormat="1" x14ac:dyDescent="0.25">
      <c r="A28" s="35" t="s">
        <v>146</v>
      </c>
      <c r="B28" s="141" t="s">
        <v>120</v>
      </c>
      <c r="C28" s="141"/>
      <c r="D28" s="141"/>
      <c r="E28" s="141"/>
      <c r="F28" s="141"/>
      <c r="G28" s="141"/>
      <c r="H28" s="141"/>
      <c r="I28" s="141"/>
      <c r="J28" s="141"/>
      <c r="K28" s="141"/>
      <c r="L28" s="142"/>
      <c r="M28" s="65"/>
      <c r="N28" s="101"/>
      <c r="O28" s="101"/>
      <c r="Q28" s="65"/>
      <c r="R28" s="65"/>
      <c r="S28" s="65"/>
      <c r="T28" s="65"/>
    </row>
    <row r="29" spans="1:20" ht="14.1" customHeight="1" x14ac:dyDescent="0.25">
      <c r="A29" s="37">
        <v>13</v>
      </c>
      <c r="B29" s="38"/>
      <c r="C29" s="122" t="s">
        <v>357</v>
      </c>
      <c r="D29" s="59"/>
      <c r="E29" s="98"/>
      <c r="F29" s="123">
        <v>25.52</v>
      </c>
      <c r="G29" s="123">
        <v>7.64</v>
      </c>
      <c r="H29" s="124">
        <v>24</v>
      </c>
      <c r="I29" s="124"/>
      <c r="J29" s="125">
        <f>+F29+G29+H29+I29</f>
        <v>57.16</v>
      </c>
      <c r="K29" s="123">
        <v>2.64</v>
      </c>
      <c r="L29" s="121">
        <f>J29+K29</f>
        <v>59.8</v>
      </c>
      <c r="M29" s="110"/>
      <c r="N29" s="114">
        <f t="shared" ref="N29" si="15">M29-L29</f>
        <v>-59.8</v>
      </c>
      <c r="O29" s="111"/>
    </row>
    <row r="30" spans="1:20" s="36" customFormat="1" x14ac:dyDescent="0.25">
      <c r="A30" s="35" t="s">
        <v>146</v>
      </c>
      <c r="B30" s="141" t="s">
        <v>157</v>
      </c>
      <c r="C30" s="141"/>
      <c r="D30" s="141"/>
      <c r="E30" s="141"/>
      <c r="F30" s="141"/>
      <c r="G30" s="141"/>
      <c r="H30" s="141"/>
      <c r="I30" s="141"/>
      <c r="J30" s="141"/>
      <c r="K30" s="141"/>
      <c r="L30" s="142"/>
      <c r="M30" s="65"/>
      <c r="N30" s="101"/>
      <c r="O30" s="101"/>
      <c r="Q30" s="65"/>
      <c r="R30" s="65"/>
      <c r="S30" s="54"/>
      <c r="T30" s="54"/>
    </row>
    <row r="31" spans="1:20" ht="14.1" customHeight="1" x14ac:dyDescent="0.25">
      <c r="A31" s="37">
        <v>14</v>
      </c>
      <c r="B31" s="38"/>
      <c r="C31" s="122" t="s">
        <v>346</v>
      </c>
      <c r="D31" s="59"/>
      <c r="E31" s="97"/>
      <c r="F31" s="118">
        <v>10.14</v>
      </c>
      <c r="G31" s="119">
        <v>6.37</v>
      </c>
      <c r="H31" s="120">
        <v>18</v>
      </c>
      <c r="I31" s="120"/>
      <c r="J31" s="119">
        <f>+F31+G31+H31+I31</f>
        <v>34.510000000000005</v>
      </c>
      <c r="K31" s="119">
        <v>0.28999999999999998</v>
      </c>
      <c r="L31" s="121">
        <f t="shared" ref="L31" si="16">J31+K31</f>
        <v>34.800000000000004</v>
      </c>
      <c r="M31" s="110"/>
      <c r="N31" s="114">
        <f t="shared" ref="N31:N33" si="17">M31-L31</f>
        <v>-34.800000000000004</v>
      </c>
      <c r="O31" s="111"/>
    </row>
    <row r="32" spans="1:20" ht="14.1" customHeight="1" x14ac:dyDescent="0.25">
      <c r="A32" s="37">
        <v>14</v>
      </c>
      <c r="B32" s="38"/>
      <c r="C32" s="122" t="s">
        <v>353</v>
      </c>
      <c r="D32" s="59"/>
      <c r="E32" s="97"/>
      <c r="F32" s="118">
        <v>18.09</v>
      </c>
      <c r="G32" s="119">
        <v>7.6</v>
      </c>
      <c r="H32" s="120">
        <v>24</v>
      </c>
      <c r="I32" s="120"/>
      <c r="J32" s="119">
        <f>+F32+G32+H32+I32</f>
        <v>49.69</v>
      </c>
      <c r="K32" s="119">
        <v>2.36</v>
      </c>
      <c r="L32" s="121">
        <f>J32+K32</f>
        <v>52.05</v>
      </c>
      <c r="M32" s="110"/>
      <c r="N32" s="114">
        <f t="shared" si="17"/>
        <v>-52.05</v>
      </c>
      <c r="O32" s="111"/>
      <c r="S32" s="65"/>
      <c r="T32" s="65"/>
    </row>
    <row r="33" spans="1:20" ht="14.1" customHeight="1" x14ac:dyDescent="0.25">
      <c r="A33" s="37">
        <v>16</v>
      </c>
      <c r="B33" s="38"/>
      <c r="C33" s="122" t="s">
        <v>354</v>
      </c>
      <c r="D33" s="59"/>
      <c r="E33" s="97"/>
      <c r="F33" s="118">
        <v>6.15</v>
      </c>
      <c r="G33" s="119">
        <v>6.66</v>
      </c>
      <c r="H33" s="120">
        <v>0</v>
      </c>
      <c r="I33" s="120"/>
      <c r="J33" s="119">
        <f>+F33+G33+H33+I33</f>
        <v>12.81</v>
      </c>
      <c r="K33" s="119">
        <v>0.89</v>
      </c>
      <c r="L33" s="121">
        <f>J33+K33</f>
        <v>13.700000000000001</v>
      </c>
      <c r="M33" s="110"/>
      <c r="N33" s="114">
        <f t="shared" si="17"/>
        <v>-13.700000000000001</v>
      </c>
      <c r="O33" s="111"/>
      <c r="Q33" s="48"/>
      <c r="R33" s="48"/>
      <c r="S33" s="48"/>
      <c r="T33" s="48"/>
    </row>
    <row r="34" spans="1:20" s="36" customFormat="1" x14ac:dyDescent="0.25">
      <c r="A34" s="35" t="s">
        <v>146</v>
      </c>
      <c r="B34" s="141" t="s">
        <v>125</v>
      </c>
      <c r="C34" s="141"/>
      <c r="D34" s="141"/>
      <c r="E34" s="141"/>
      <c r="F34" s="141"/>
      <c r="G34" s="141"/>
      <c r="H34" s="141"/>
      <c r="I34" s="141"/>
      <c r="J34" s="141"/>
      <c r="K34" s="141"/>
      <c r="L34" s="142"/>
      <c r="M34" s="65"/>
      <c r="N34" s="102"/>
      <c r="O34" s="102"/>
    </row>
    <row r="35" spans="1:20" ht="14.1" customHeight="1" x14ac:dyDescent="0.25">
      <c r="A35" s="37">
        <v>19</v>
      </c>
      <c r="B35" s="38"/>
      <c r="C35" s="122" t="s">
        <v>151</v>
      </c>
      <c r="D35" s="59"/>
      <c r="E35" s="98"/>
      <c r="F35" s="123">
        <v>18.09</v>
      </c>
      <c r="G35" s="123">
        <v>7.6</v>
      </c>
      <c r="H35" s="124">
        <v>24</v>
      </c>
      <c r="I35" s="124"/>
      <c r="J35" s="125">
        <f>+F35+G35+H35+I35</f>
        <v>49.69</v>
      </c>
      <c r="K35" s="123">
        <v>2.36</v>
      </c>
      <c r="L35" s="121">
        <f>J35+K35</f>
        <v>52.05</v>
      </c>
      <c r="M35" s="110"/>
      <c r="N35" s="114">
        <f t="shared" ref="N35" si="18">M35-L35</f>
        <v>-52.05</v>
      </c>
      <c r="O35" s="111"/>
    </row>
    <row r="36" spans="1:20" s="36" customFormat="1" x14ac:dyDescent="0.25">
      <c r="A36" s="35" t="s">
        <v>146</v>
      </c>
      <c r="B36" s="141" t="s">
        <v>126</v>
      </c>
      <c r="C36" s="141"/>
      <c r="D36" s="141"/>
      <c r="E36" s="141"/>
      <c r="F36" s="141"/>
      <c r="G36" s="141"/>
      <c r="H36" s="141"/>
      <c r="I36" s="141"/>
      <c r="J36" s="141"/>
      <c r="K36" s="141"/>
      <c r="L36" s="142"/>
      <c r="M36" s="65"/>
      <c r="N36" s="102"/>
      <c r="O36" s="102"/>
      <c r="Q36" s="65"/>
      <c r="R36" s="65"/>
      <c r="S36" s="65"/>
      <c r="T36" s="65"/>
    </row>
    <row r="37" spans="1:20" ht="14.1" customHeight="1" x14ac:dyDescent="0.25">
      <c r="A37" s="37">
        <v>21</v>
      </c>
      <c r="B37" s="38"/>
      <c r="C37" s="122" t="s">
        <v>355</v>
      </c>
      <c r="D37" s="59"/>
      <c r="E37" s="98"/>
      <c r="F37" s="123">
        <v>18.77</v>
      </c>
      <c r="G37" s="123">
        <v>7.64</v>
      </c>
      <c r="H37" s="124">
        <v>24</v>
      </c>
      <c r="I37" s="124"/>
      <c r="J37" s="125">
        <f>+F37+G37+H37+I37</f>
        <v>50.41</v>
      </c>
      <c r="K37" s="123">
        <v>2.64</v>
      </c>
      <c r="L37" s="121">
        <f>J37+K37</f>
        <v>53.05</v>
      </c>
      <c r="M37" s="110"/>
      <c r="N37" s="114">
        <f t="shared" ref="N37" si="19">M37-L37</f>
        <v>-53.05</v>
      </c>
      <c r="O37" s="111"/>
    </row>
    <row r="38" spans="1:20" s="36" customFormat="1" x14ac:dyDescent="0.25">
      <c r="A38" s="35" t="s">
        <v>146</v>
      </c>
      <c r="B38" s="141" t="s">
        <v>147</v>
      </c>
      <c r="C38" s="141"/>
      <c r="D38" s="141"/>
      <c r="E38" s="141"/>
      <c r="F38" s="141"/>
      <c r="G38" s="141"/>
      <c r="H38" s="141"/>
      <c r="I38" s="141"/>
      <c r="J38" s="141"/>
      <c r="K38" s="141"/>
      <c r="L38" s="142"/>
      <c r="M38" s="65"/>
      <c r="N38" s="102"/>
      <c r="O38" s="102"/>
      <c r="Q38" s="65"/>
      <c r="R38" s="65"/>
      <c r="S38" s="65"/>
      <c r="T38" s="65"/>
    </row>
    <row r="39" spans="1:20" x14ac:dyDescent="0.25">
      <c r="A39" s="37">
        <v>23</v>
      </c>
      <c r="B39" s="38"/>
      <c r="C39" s="39" t="s">
        <v>355</v>
      </c>
      <c r="D39" s="40" t="s">
        <v>350</v>
      </c>
      <c r="E39" s="99"/>
      <c r="F39" s="41">
        <f>VLOOKUP(A39,Tarif,$D$6,FALSE)</f>
        <v>0</v>
      </c>
      <c r="G39" s="42"/>
      <c r="H39" s="43"/>
      <c r="I39" s="44"/>
      <c r="J39" s="45">
        <f>SUM(F39:I39)</f>
        <v>0</v>
      </c>
      <c r="K39" s="46">
        <v>0</v>
      </c>
      <c r="L39" s="47">
        <f>J39+K39</f>
        <v>0</v>
      </c>
      <c r="M39" s="110"/>
      <c r="N39" s="114">
        <f t="shared" ref="N39" si="20">M39-L39</f>
        <v>0</v>
      </c>
      <c r="O39" s="111"/>
    </row>
    <row r="40" spans="1:20" x14ac:dyDescent="0.25">
      <c r="A40" s="49"/>
      <c r="B40" s="61"/>
      <c r="C40" s="62"/>
      <c r="D40" s="63"/>
      <c r="E40" s="63"/>
      <c r="F40" s="62"/>
      <c r="G40" s="62"/>
      <c r="H40" s="62"/>
      <c r="I40" s="62"/>
      <c r="J40" s="62"/>
      <c r="K40" s="62"/>
      <c r="L40" s="62"/>
      <c r="N40" s="74"/>
    </row>
    <row r="41" spans="1:20" s="36" customFormat="1" x14ac:dyDescent="0.25">
      <c r="D41" s="54"/>
      <c r="E41" s="54"/>
      <c r="F41" s="143" t="s">
        <v>349</v>
      </c>
      <c r="G41" s="143"/>
      <c r="H41" s="143"/>
      <c r="I41" s="143"/>
      <c r="J41" s="144" t="s">
        <v>351</v>
      </c>
      <c r="K41" s="146" t="s">
        <v>352</v>
      </c>
      <c r="L41" s="144" t="s">
        <v>148</v>
      </c>
      <c r="M41" s="65"/>
      <c r="N41" s="65"/>
      <c r="O41" s="102"/>
      <c r="Q41" s="65"/>
      <c r="R41" s="65"/>
      <c r="S41" s="65"/>
      <c r="T41" s="65"/>
    </row>
    <row r="42" spans="1:20" s="65" customFormat="1" ht="27" customHeight="1" x14ac:dyDescent="0.25">
      <c r="A42" s="54"/>
      <c r="B42" s="148" t="s">
        <v>149</v>
      </c>
      <c r="C42" s="149"/>
      <c r="D42" s="129" t="s">
        <v>377</v>
      </c>
      <c r="E42" s="117" t="s">
        <v>376</v>
      </c>
      <c r="F42" s="107" t="s">
        <v>358</v>
      </c>
      <c r="G42" s="107" t="s">
        <v>347</v>
      </c>
      <c r="H42" s="64" t="s">
        <v>128</v>
      </c>
      <c r="I42" s="64" t="s">
        <v>127</v>
      </c>
      <c r="J42" s="145"/>
      <c r="K42" s="147"/>
      <c r="L42" s="145"/>
      <c r="M42" s="92"/>
      <c r="N42" s="93" t="s">
        <v>373</v>
      </c>
      <c r="O42" s="104" t="s">
        <v>374</v>
      </c>
    </row>
    <row r="43" spans="1:20" s="36" customFormat="1" x14ac:dyDescent="0.25">
      <c r="A43" s="35" t="s">
        <v>146</v>
      </c>
      <c r="B43" s="134" t="s">
        <v>111</v>
      </c>
      <c r="C43" s="134"/>
      <c r="D43" s="134"/>
      <c r="E43" s="134"/>
      <c r="F43" s="134"/>
      <c r="G43" s="134"/>
      <c r="H43" s="134"/>
      <c r="I43" s="134"/>
      <c r="J43" s="134"/>
      <c r="K43" s="134"/>
      <c r="L43" s="135"/>
      <c r="M43" s="65"/>
      <c r="N43" s="102"/>
      <c r="O43" s="102"/>
      <c r="Q43" s="65"/>
      <c r="R43" s="65"/>
      <c r="S43" s="65"/>
      <c r="T43" s="65"/>
    </row>
    <row r="44" spans="1:20" ht="14.1" customHeight="1" x14ac:dyDescent="0.25">
      <c r="A44" s="37">
        <v>1</v>
      </c>
      <c r="B44" s="38"/>
      <c r="C44" s="58" t="s">
        <v>356</v>
      </c>
      <c r="D44" s="131">
        <v>6</v>
      </c>
      <c r="E44" s="97">
        <v>2017</v>
      </c>
      <c r="F44" s="126">
        <v>10.14</v>
      </c>
      <c r="G44" s="126">
        <v>6.37</v>
      </c>
      <c r="H44" s="126">
        <v>18</v>
      </c>
      <c r="I44" s="126"/>
      <c r="J44" s="127">
        <f t="shared" ref="J44:J47" si="21">+F44+G44+H44+I44</f>
        <v>34.510000000000005</v>
      </c>
      <c r="K44" s="127">
        <v>0.28999999999999998</v>
      </c>
      <c r="L44" s="128">
        <f t="shared" ref="L44:L47" si="22">J44+K44</f>
        <v>34.800000000000004</v>
      </c>
      <c r="M44" s="110"/>
      <c r="N44" s="113">
        <f t="shared" ref="N44:N47" si="23">N45</f>
        <v>-34.5</v>
      </c>
      <c r="O44" s="111">
        <f>M44-L44-N44</f>
        <v>-0.30000000000000426</v>
      </c>
    </row>
    <row r="45" spans="1:20" ht="14.1" customHeight="1" x14ac:dyDescent="0.25">
      <c r="A45" s="37"/>
      <c r="B45" s="38"/>
      <c r="C45" s="58" t="s">
        <v>356</v>
      </c>
      <c r="D45" s="131">
        <v>7</v>
      </c>
      <c r="E45" s="97">
        <v>2016</v>
      </c>
      <c r="F45" s="126">
        <v>10.14</v>
      </c>
      <c r="G45" s="126">
        <v>6.37</v>
      </c>
      <c r="H45" s="126">
        <v>18</v>
      </c>
      <c r="I45" s="126"/>
      <c r="J45" s="127">
        <f t="shared" si="21"/>
        <v>34.510000000000005</v>
      </c>
      <c r="K45" s="127">
        <v>0.28999999999999998</v>
      </c>
      <c r="L45" s="128">
        <f t="shared" si="22"/>
        <v>34.800000000000004</v>
      </c>
      <c r="M45" s="110"/>
      <c r="N45" s="113">
        <f t="shared" si="23"/>
        <v>-34.5</v>
      </c>
      <c r="O45" s="111">
        <f t="shared" ref="O45:O58" si="24">M45-L45-N45</f>
        <v>-0.30000000000000426</v>
      </c>
    </row>
    <row r="46" spans="1:20" ht="14.1" customHeight="1" x14ac:dyDescent="0.25">
      <c r="A46" s="37"/>
      <c r="B46" s="38"/>
      <c r="C46" s="58" t="s">
        <v>356</v>
      </c>
      <c r="D46" s="131">
        <v>8</v>
      </c>
      <c r="E46" s="97">
        <v>2015</v>
      </c>
      <c r="F46" s="126">
        <v>10.14</v>
      </c>
      <c r="G46" s="126">
        <v>6.37</v>
      </c>
      <c r="H46" s="126">
        <v>18</v>
      </c>
      <c r="I46" s="126"/>
      <c r="J46" s="127">
        <f t="shared" si="21"/>
        <v>34.510000000000005</v>
      </c>
      <c r="K46" s="127">
        <v>0.28999999999999998</v>
      </c>
      <c r="L46" s="128">
        <f t="shared" si="22"/>
        <v>34.800000000000004</v>
      </c>
      <c r="M46" s="110"/>
      <c r="N46" s="113">
        <f t="shared" si="23"/>
        <v>-34.5</v>
      </c>
      <c r="O46" s="111">
        <f t="shared" si="24"/>
        <v>-0.30000000000000426</v>
      </c>
    </row>
    <row r="47" spans="1:20" ht="14.1" customHeight="1" x14ac:dyDescent="0.25">
      <c r="A47" s="37"/>
      <c r="B47" s="38"/>
      <c r="C47" s="58" t="s">
        <v>356</v>
      </c>
      <c r="D47" s="131">
        <v>9</v>
      </c>
      <c r="E47" s="97">
        <v>2014</v>
      </c>
      <c r="F47" s="126">
        <v>10.14</v>
      </c>
      <c r="G47" s="126">
        <v>6.37</v>
      </c>
      <c r="H47" s="126">
        <v>18</v>
      </c>
      <c r="I47" s="126"/>
      <c r="J47" s="127">
        <f t="shared" si="21"/>
        <v>34.510000000000005</v>
      </c>
      <c r="K47" s="127">
        <v>0.28999999999999998</v>
      </c>
      <c r="L47" s="128">
        <f t="shared" si="22"/>
        <v>34.800000000000004</v>
      </c>
      <c r="M47" s="110"/>
      <c r="N47" s="113">
        <f t="shared" si="23"/>
        <v>-34.5</v>
      </c>
      <c r="O47" s="111">
        <f t="shared" si="24"/>
        <v>-0.30000000000000426</v>
      </c>
    </row>
    <row r="48" spans="1:20" ht="14.1" customHeight="1" x14ac:dyDescent="0.25">
      <c r="A48" s="37"/>
      <c r="B48" s="38"/>
      <c r="C48" s="58" t="s">
        <v>356</v>
      </c>
      <c r="D48" s="131">
        <v>10</v>
      </c>
      <c r="E48" s="97">
        <v>2013</v>
      </c>
      <c r="F48" s="126">
        <v>10.14</v>
      </c>
      <c r="G48" s="126">
        <v>6.37</v>
      </c>
      <c r="H48" s="126">
        <v>18</v>
      </c>
      <c r="I48" s="126"/>
      <c r="J48" s="127">
        <f t="shared" ref="J48" si="25">+F48+G48+H48+I48</f>
        <v>34.510000000000005</v>
      </c>
      <c r="K48" s="127">
        <v>0.28999999999999998</v>
      </c>
      <c r="L48" s="128">
        <f t="shared" ref="L48" si="26">J48+K48</f>
        <v>34.800000000000004</v>
      </c>
      <c r="M48" s="110"/>
      <c r="N48" s="113">
        <f>N49</f>
        <v>-34.5</v>
      </c>
      <c r="O48" s="111">
        <f t="shared" si="24"/>
        <v>-0.30000000000000426</v>
      </c>
    </row>
    <row r="49" spans="1:20" ht="14.1" customHeight="1" x14ac:dyDescent="0.25">
      <c r="A49" s="37"/>
      <c r="B49" s="38"/>
      <c r="C49" s="122" t="s">
        <v>356</v>
      </c>
      <c r="D49" s="131">
        <v>11</v>
      </c>
      <c r="E49" s="97">
        <v>2012</v>
      </c>
      <c r="F49" s="118">
        <v>9.84</v>
      </c>
      <c r="G49" s="119">
        <v>6.37</v>
      </c>
      <c r="H49" s="120">
        <v>18</v>
      </c>
      <c r="I49" s="120"/>
      <c r="J49" s="119">
        <f>+F49+G49+H49+I49</f>
        <v>34.21</v>
      </c>
      <c r="K49" s="119">
        <v>0.28999999999999998</v>
      </c>
      <c r="L49" s="121">
        <f>J49+K49</f>
        <v>34.5</v>
      </c>
      <c r="M49" s="110"/>
      <c r="N49" s="114">
        <f>M49-L49</f>
        <v>-34.5</v>
      </c>
      <c r="O49" s="111">
        <f t="shared" si="24"/>
        <v>0</v>
      </c>
    </row>
    <row r="50" spans="1:20" ht="14.1" customHeight="1" x14ac:dyDescent="0.25">
      <c r="A50" s="37"/>
      <c r="B50" s="38"/>
      <c r="C50" s="122" t="s">
        <v>159</v>
      </c>
      <c r="D50" s="131">
        <v>12</v>
      </c>
      <c r="E50" s="97">
        <v>2011</v>
      </c>
      <c r="F50" s="118">
        <v>14.71</v>
      </c>
      <c r="G50" s="119">
        <v>6.72</v>
      </c>
      <c r="H50" s="120">
        <v>22</v>
      </c>
      <c r="I50" s="120"/>
      <c r="J50" s="119">
        <f>+F50+G50+H50+I50</f>
        <v>43.43</v>
      </c>
      <c r="K50" s="119">
        <v>1.02</v>
      </c>
      <c r="L50" s="121">
        <f>J50+K50</f>
        <v>44.45</v>
      </c>
      <c r="M50" s="110"/>
      <c r="N50" s="114">
        <f t="shared" ref="N50:N56" si="27">M50-L50</f>
        <v>-44.45</v>
      </c>
      <c r="O50" s="111">
        <f t="shared" si="24"/>
        <v>0</v>
      </c>
    </row>
    <row r="51" spans="1:20" ht="14.1" customHeight="1" x14ac:dyDescent="0.25">
      <c r="A51" s="37">
        <v>2</v>
      </c>
      <c r="B51" s="38"/>
      <c r="C51" s="58" t="s">
        <v>159</v>
      </c>
      <c r="D51" s="131">
        <v>13</v>
      </c>
      <c r="E51" s="97">
        <v>2010</v>
      </c>
      <c r="F51" s="126">
        <v>14.71</v>
      </c>
      <c r="G51" s="126">
        <v>6.72</v>
      </c>
      <c r="H51" s="126">
        <v>22</v>
      </c>
      <c r="I51" s="126"/>
      <c r="J51" s="127">
        <f t="shared" ref="J51:J53" si="28">+F51+G51+H51+I51</f>
        <v>43.43</v>
      </c>
      <c r="K51" s="127">
        <v>1.02</v>
      </c>
      <c r="L51" s="128">
        <f t="shared" ref="L51:L53" si="29">J51+K51</f>
        <v>44.45</v>
      </c>
      <c r="M51" s="110"/>
      <c r="N51" s="113">
        <f>N52</f>
        <v>-44.45</v>
      </c>
      <c r="O51" s="111">
        <f t="shared" si="24"/>
        <v>0</v>
      </c>
    </row>
    <row r="52" spans="1:20" ht="14.1" customHeight="1" x14ac:dyDescent="0.25">
      <c r="A52" s="37"/>
      <c r="B52" s="38"/>
      <c r="C52" s="58" t="s">
        <v>159</v>
      </c>
      <c r="D52" s="131">
        <v>14</v>
      </c>
      <c r="E52" s="97">
        <v>2009</v>
      </c>
      <c r="F52" s="126">
        <v>14.71</v>
      </c>
      <c r="G52" s="126">
        <v>6.72</v>
      </c>
      <c r="H52" s="126">
        <v>22</v>
      </c>
      <c r="I52" s="126"/>
      <c r="J52" s="127">
        <f t="shared" si="28"/>
        <v>43.43</v>
      </c>
      <c r="K52" s="127">
        <v>1.02</v>
      </c>
      <c r="L52" s="128">
        <f t="shared" si="29"/>
        <v>44.45</v>
      </c>
      <c r="M52" s="110"/>
      <c r="N52" s="113">
        <f>N53</f>
        <v>-44.45</v>
      </c>
      <c r="O52" s="111">
        <f t="shared" si="24"/>
        <v>0</v>
      </c>
    </row>
    <row r="53" spans="1:20" ht="14.1" customHeight="1" x14ac:dyDescent="0.25">
      <c r="A53" s="37"/>
      <c r="B53" s="38"/>
      <c r="C53" s="58" t="s">
        <v>159</v>
      </c>
      <c r="D53" s="131">
        <v>15</v>
      </c>
      <c r="E53" s="97">
        <v>2008</v>
      </c>
      <c r="F53" s="126">
        <v>14.71</v>
      </c>
      <c r="G53" s="126">
        <v>6.72</v>
      </c>
      <c r="H53" s="126">
        <v>22</v>
      </c>
      <c r="I53" s="126"/>
      <c r="J53" s="127">
        <f t="shared" si="28"/>
        <v>43.43</v>
      </c>
      <c r="K53" s="127">
        <v>1.02</v>
      </c>
      <c r="L53" s="128">
        <f t="shared" si="29"/>
        <v>44.45</v>
      </c>
      <c r="M53" s="110"/>
      <c r="N53" s="113">
        <f>N54</f>
        <v>-44.45</v>
      </c>
      <c r="O53" s="111">
        <f t="shared" si="24"/>
        <v>0</v>
      </c>
    </row>
    <row r="54" spans="1:20" ht="14.1" customHeight="1" x14ac:dyDescent="0.25">
      <c r="A54" s="37"/>
      <c r="B54" s="38"/>
      <c r="C54" s="122" t="s">
        <v>159</v>
      </c>
      <c r="D54" s="131">
        <v>16</v>
      </c>
      <c r="E54" s="97">
        <v>2007</v>
      </c>
      <c r="F54" s="118">
        <v>14.71</v>
      </c>
      <c r="G54" s="119">
        <v>6.72</v>
      </c>
      <c r="H54" s="120">
        <v>22</v>
      </c>
      <c r="I54" s="120"/>
      <c r="J54" s="119">
        <f>+F54+G54+H54+I54</f>
        <v>43.43</v>
      </c>
      <c r="K54" s="119">
        <v>1.02</v>
      </c>
      <c r="L54" s="121">
        <f>J54+K54</f>
        <v>44.45</v>
      </c>
      <c r="M54" s="110"/>
      <c r="N54" s="114">
        <f t="shared" si="27"/>
        <v>-44.45</v>
      </c>
      <c r="O54" s="111">
        <f t="shared" si="24"/>
        <v>0</v>
      </c>
    </row>
    <row r="55" spans="1:20" ht="14.1" customHeight="1" x14ac:dyDescent="0.25">
      <c r="A55" s="37"/>
      <c r="B55" s="38"/>
      <c r="C55" s="122" t="s">
        <v>372</v>
      </c>
      <c r="D55" s="131">
        <v>17</v>
      </c>
      <c r="E55" s="97">
        <v>2006</v>
      </c>
      <c r="F55" s="118">
        <v>25.52</v>
      </c>
      <c r="G55" s="119">
        <v>7.64</v>
      </c>
      <c r="H55" s="120">
        <v>24</v>
      </c>
      <c r="I55" s="120"/>
      <c r="J55" s="119">
        <f>+F55+G55+H55+I55</f>
        <v>57.16</v>
      </c>
      <c r="K55" s="119">
        <v>2.64</v>
      </c>
      <c r="L55" s="121">
        <f>J55+K55</f>
        <v>59.8</v>
      </c>
      <c r="M55" s="110"/>
      <c r="N55" s="114">
        <f t="shared" si="27"/>
        <v>-59.8</v>
      </c>
      <c r="O55" s="111">
        <f t="shared" si="24"/>
        <v>0</v>
      </c>
    </row>
    <row r="56" spans="1:20" ht="14.1" customHeight="1" x14ac:dyDescent="0.25">
      <c r="A56" s="37">
        <v>7</v>
      </c>
      <c r="B56" s="38"/>
      <c r="C56" s="122" t="s">
        <v>357</v>
      </c>
      <c r="D56" s="131"/>
      <c r="E56" s="132" t="s">
        <v>378</v>
      </c>
      <c r="F56" s="118">
        <v>25.52</v>
      </c>
      <c r="G56" s="119">
        <v>7.64</v>
      </c>
      <c r="H56" s="120">
        <v>24</v>
      </c>
      <c r="I56" s="120"/>
      <c r="J56" s="119">
        <f>+F56+G56+H56+I56</f>
        <v>57.16</v>
      </c>
      <c r="K56" s="119">
        <v>2.64</v>
      </c>
      <c r="L56" s="121">
        <f>J56+K56</f>
        <v>59.8</v>
      </c>
      <c r="M56" s="110"/>
      <c r="N56" s="114">
        <f t="shared" si="27"/>
        <v>-59.8</v>
      </c>
      <c r="O56" s="111">
        <f t="shared" si="24"/>
        <v>0</v>
      </c>
    </row>
    <row r="57" spans="1:20" s="36" customFormat="1" x14ac:dyDescent="0.25">
      <c r="A57" s="35" t="s">
        <v>146</v>
      </c>
      <c r="B57" s="134" t="s">
        <v>118</v>
      </c>
      <c r="C57" s="134"/>
      <c r="D57" s="134"/>
      <c r="E57" s="134"/>
      <c r="F57" s="134"/>
      <c r="G57" s="134"/>
      <c r="H57" s="134"/>
      <c r="I57" s="134"/>
      <c r="J57" s="134"/>
      <c r="K57" s="134"/>
      <c r="L57" s="135"/>
      <c r="M57" s="65"/>
      <c r="N57" s="95"/>
      <c r="O57" s="101"/>
      <c r="Q57" s="65"/>
      <c r="R57" s="65"/>
      <c r="S57" s="65"/>
      <c r="T57" s="65"/>
    </row>
    <row r="58" spans="1:20" ht="14.1" customHeight="1" x14ac:dyDescent="0.25">
      <c r="A58" s="37">
        <v>8</v>
      </c>
      <c r="B58" s="38"/>
      <c r="C58" s="58" t="s">
        <v>150</v>
      </c>
      <c r="D58" s="59"/>
      <c r="E58" s="98"/>
      <c r="F58" s="56">
        <v>11.73</v>
      </c>
      <c r="G58" s="56">
        <v>6.68</v>
      </c>
      <c r="H58" s="85">
        <v>15</v>
      </c>
      <c r="I58" s="85"/>
      <c r="J58" s="55">
        <f>+F58+G58+H58+I58</f>
        <v>33.409999999999997</v>
      </c>
      <c r="K58" s="56">
        <v>0.99</v>
      </c>
      <c r="L58" s="57">
        <f>J58+K58</f>
        <v>34.4</v>
      </c>
      <c r="M58" s="110"/>
      <c r="N58" s="114">
        <f t="shared" ref="N58" si="30">M58-L58</f>
        <v>-34.4</v>
      </c>
      <c r="O58" s="111">
        <f t="shared" si="24"/>
        <v>0</v>
      </c>
    </row>
    <row r="59" spans="1:20" s="36" customFormat="1" x14ac:dyDescent="0.25">
      <c r="A59" s="35" t="s">
        <v>146</v>
      </c>
      <c r="B59" s="134" t="s">
        <v>119</v>
      </c>
      <c r="C59" s="134"/>
      <c r="D59" s="134"/>
      <c r="E59" s="134"/>
      <c r="F59" s="134"/>
      <c r="G59" s="134"/>
      <c r="H59" s="134"/>
      <c r="I59" s="134"/>
      <c r="J59" s="134"/>
      <c r="K59" s="134"/>
      <c r="L59" s="135"/>
      <c r="M59" s="65"/>
      <c r="N59" s="95"/>
      <c r="O59" s="101"/>
      <c r="Q59" s="65"/>
      <c r="R59" s="65"/>
      <c r="S59" s="65"/>
      <c r="T59" s="65"/>
    </row>
    <row r="60" spans="1:20" ht="14.1" customHeight="1" x14ac:dyDescent="0.25">
      <c r="A60" s="37">
        <v>10</v>
      </c>
      <c r="B60" s="38"/>
      <c r="C60" s="58" t="s">
        <v>357</v>
      </c>
      <c r="D60" s="59"/>
      <c r="E60" s="98"/>
      <c r="F60" s="56">
        <v>11.73</v>
      </c>
      <c r="G60" s="56">
        <v>6.68</v>
      </c>
      <c r="H60" s="85">
        <v>15</v>
      </c>
      <c r="I60" s="85"/>
      <c r="J60" s="55">
        <f>+F60+G60+H60+I60</f>
        <v>33.409999999999997</v>
      </c>
      <c r="K60" s="56">
        <v>0.99</v>
      </c>
      <c r="L60" s="57">
        <f>J60+K60</f>
        <v>34.4</v>
      </c>
      <c r="M60" s="110"/>
      <c r="N60" s="114">
        <f t="shared" ref="N60" si="31">M60-L60</f>
        <v>-34.4</v>
      </c>
      <c r="O60" s="111">
        <f t="shared" ref="O60" si="32">M60-L60-N60</f>
        <v>0</v>
      </c>
    </row>
    <row r="61" spans="1:20" s="36" customFormat="1" x14ac:dyDescent="0.25">
      <c r="A61" s="35" t="s">
        <v>146</v>
      </c>
      <c r="B61" s="134" t="s">
        <v>120</v>
      </c>
      <c r="C61" s="134"/>
      <c r="D61" s="134"/>
      <c r="E61" s="134"/>
      <c r="F61" s="134"/>
      <c r="G61" s="134"/>
      <c r="H61" s="134"/>
      <c r="I61" s="134"/>
      <c r="J61" s="134"/>
      <c r="K61" s="134"/>
      <c r="L61" s="135"/>
      <c r="M61" s="65"/>
      <c r="N61" s="95"/>
      <c r="O61" s="101"/>
      <c r="Q61" s="65"/>
      <c r="R61" s="65"/>
      <c r="S61" s="65"/>
      <c r="T61" s="65"/>
    </row>
    <row r="62" spans="1:20" ht="14.1" customHeight="1" x14ac:dyDescent="0.25">
      <c r="A62" s="37">
        <v>13</v>
      </c>
      <c r="B62" s="38"/>
      <c r="C62" s="58" t="s">
        <v>357</v>
      </c>
      <c r="D62" s="59"/>
      <c r="E62" s="98"/>
      <c r="F62" s="56">
        <v>25.52</v>
      </c>
      <c r="G62" s="56">
        <v>7.64</v>
      </c>
      <c r="H62" s="85">
        <v>24</v>
      </c>
      <c r="I62" s="85"/>
      <c r="J62" s="55">
        <f>+F62+G62+H62+I62</f>
        <v>57.16</v>
      </c>
      <c r="K62" s="56">
        <v>2.64</v>
      </c>
      <c r="L62" s="57">
        <f>J62+K62</f>
        <v>59.8</v>
      </c>
      <c r="M62" s="110"/>
      <c r="N62" s="114">
        <f t="shared" ref="N62" si="33">M62-L62</f>
        <v>-59.8</v>
      </c>
      <c r="O62" s="111">
        <f t="shared" ref="O62" si="34">M62-L62-N62</f>
        <v>0</v>
      </c>
    </row>
    <row r="63" spans="1:20" s="36" customFormat="1" x14ac:dyDescent="0.25">
      <c r="A63" s="35" t="s">
        <v>146</v>
      </c>
      <c r="B63" s="134" t="s">
        <v>157</v>
      </c>
      <c r="C63" s="134"/>
      <c r="D63" s="134"/>
      <c r="E63" s="134"/>
      <c r="F63" s="134"/>
      <c r="G63" s="134"/>
      <c r="H63" s="134"/>
      <c r="I63" s="134"/>
      <c r="J63" s="134"/>
      <c r="K63" s="134"/>
      <c r="L63" s="135"/>
      <c r="M63" s="65"/>
      <c r="N63" s="95"/>
      <c r="O63" s="101"/>
      <c r="Q63" s="65"/>
      <c r="R63" s="65"/>
      <c r="S63" s="65"/>
      <c r="T63" s="65"/>
    </row>
    <row r="64" spans="1:20" ht="14.1" customHeight="1" x14ac:dyDescent="0.25">
      <c r="A64" s="37">
        <v>14</v>
      </c>
      <c r="B64" s="38"/>
      <c r="C64" s="58" t="s">
        <v>346</v>
      </c>
      <c r="D64" s="59"/>
      <c r="E64" s="97"/>
      <c r="F64" s="118">
        <v>10.14</v>
      </c>
      <c r="G64" s="60">
        <v>6.37</v>
      </c>
      <c r="H64" s="34">
        <v>18</v>
      </c>
      <c r="I64" s="133"/>
      <c r="J64" s="60">
        <f>+F64+G64+H64+I64</f>
        <v>34.510000000000005</v>
      </c>
      <c r="K64" s="60">
        <v>0.28999999999999998</v>
      </c>
      <c r="L64" s="57">
        <f t="shared" ref="L64" si="35">J64+K64</f>
        <v>34.800000000000004</v>
      </c>
      <c r="M64" s="110"/>
      <c r="N64" s="114">
        <f t="shared" ref="N64:N66" si="36">M64-L64</f>
        <v>-34.800000000000004</v>
      </c>
      <c r="O64" s="111">
        <f>M64-L64-N64</f>
        <v>0</v>
      </c>
    </row>
    <row r="65" spans="1:20" ht="14.1" customHeight="1" x14ac:dyDescent="0.25">
      <c r="A65" s="37">
        <v>14</v>
      </c>
      <c r="B65" s="38"/>
      <c r="C65" s="58" t="s">
        <v>353</v>
      </c>
      <c r="D65" s="59"/>
      <c r="E65" s="97"/>
      <c r="F65" s="118">
        <v>18.09</v>
      </c>
      <c r="G65" s="60">
        <v>7.6</v>
      </c>
      <c r="H65" s="34">
        <v>24</v>
      </c>
      <c r="I65" s="133"/>
      <c r="J65" s="60">
        <f>+F65+G65+H65+I65</f>
        <v>49.69</v>
      </c>
      <c r="K65" s="60">
        <v>2.36</v>
      </c>
      <c r="L65" s="57">
        <f>J65+K65</f>
        <v>52.05</v>
      </c>
      <c r="M65" s="110"/>
      <c r="N65" s="114">
        <f t="shared" si="36"/>
        <v>-52.05</v>
      </c>
      <c r="O65" s="111">
        <f t="shared" ref="O65:O66" si="37">M65-L65-N65</f>
        <v>0</v>
      </c>
    </row>
    <row r="66" spans="1:20" ht="14.1" customHeight="1" x14ac:dyDescent="0.25">
      <c r="A66" s="37">
        <v>16</v>
      </c>
      <c r="B66" s="38"/>
      <c r="C66" s="58" t="s">
        <v>354</v>
      </c>
      <c r="D66" s="59"/>
      <c r="E66" s="97"/>
      <c r="F66" s="118">
        <v>6.15</v>
      </c>
      <c r="G66" s="60">
        <v>6.66</v>
      </c>
      <c r="H66" s="34">
        <v>0</v>
      </c>
      <c r="I66" s="133"/>
      <c r="J66" s="60">
        <f>+F66+G66+H66+I66</f>
        <v>12.81</v>
      </c>
      <c r="K66" s="60">
        <v>0.89</v>
      </c>
      <c r="L66" s="57">
        <f>J66+K66</f>
        <v>13.700000000000001</v>
      </c>
      <c r="M66" s="110"/>
      <c r="N66" s="114">
        <f t="shared" si="36"/>
        <v>-13.700000000000001</v>
      </c>
      <c r="O66" s="111">
        <f t="shared" si="37"/>
        <v>0</v>
      </c>
    </row>
    <row r="67" spans="1:20" s="36" customFormat="1" x14ac:dyDescent="0.25">
      <c r="A67" s="35" t="s">
        <v>146</v>
      </c>
      <c r="B67" s="134" t="s">
        <v>125</v>
      </c>
      <c r="C67" s="134"/>
      <c r="D67" s="134"/>
      <c r="E67" s="134"/>
      <c r="F67" s="134"/>
      <c r="G67" s="134"/>
      <c r="H67" s="134"/>
      <c r="I67" s="134"/>
      <c r="J67" s="134"/>
      <c r="K67" s="134"/>
      <c r="L67" s="135"/>
      <c r="M67" s="65"/>
      <c r="N67" s="94"/>
      <c r="O67" s="102"/>
      <c r="Q67" s="65"/>
      <c r="R67" s="65"/>
      <c r="S67" s="65"/>
      <c r="T67" s="65"/>
    </row>
    <row r="68" spans="1:20" ht="14.1" customHeight="1" x14ac:dyDescent="0.25">
      <c r="A68" s="37">
        <v>19</v>
      </c>
      <c r="B68" s="38"/>
      <c r="C68" s="58" t="s">
        <v>151</v>
      </c>
      <c r="D68" s="59"/>
      <c r="E68" s="98"/>
      <c r="F68" s="56">
        <v>18.09</v>
      </c>
      <c r="G68" s="56">
        <v>7.6</v>
      </c>
      <c r="H68" s="85">
        <v>24</v>
      </c>
      <c r="I68" s="85"/>
      <c r="J68" s="55">
        <f>+F68+G68+H68+I68</f>
        <v>49.69</v>
      </c>
      <c r="K68" s="56">
        <v>2.36</v>
      </c>
      <c r="L68" s="57">
        <f>J68+K68</f>
        <v>52.05</v>
      </c>
      <c r="M68" s="110"/>
      <c r="N68" s="114">
        <f t="shared" ref="N68" si="38">M68-L68</f>
        <v>-52.05</v>
      </c>
      <c r="O68" s="111">
        <f t="shared" ref="O68" si="39">M68-L68-N68</f>
        <v>0</v>
      </c>
    </row>
    <row r="69" spans="1:20" s="36" customFormat="1" x14ac:dyDescent="0.25">
      <c r="A69" s="35" t="s">
        <v>146</v>
      </c>
      <c r="B69" s="134" t="s">
        <v>126</v>
      </c>
      <c r="C69" s="134"/>
      <c r="D69" s="134"/>
      <c r="E69" s="134"/>
      <c r="F69" s="134"/>
      <c r="G69" s="134"/>
      <c r="H69" s="134"/>
      <c r="I69" s="134"/>
      <c r="J69" s="134"/>
      <c r="K69" s="134"/>
      <c r="L69" s="135"/>
      <c r="M69" s="65"/>
      <c r="N69" s="94"/>
      <c r="O69" s="102"/>
      <c r="Q69" s="65"/>
      <c r="R69" s="65"/>
      <c r="S69" s="65"/>
      <c r="T69" s="65"/>
    </row>
    <row r="70" spans="1:20" ht="14.1" customHeight="1" x14ac:dyDescent="0.25">
      <c r="A70" s="37">
        <v>21</v>
      </c>
      <c r="B70" s="38"/>
      <c r="C70" s="58" t="s">
        <v>355</v>
      </c>
      <c r="D70" s="59"/>
      <c r="E70" s="98"/>
      <c r="F70" s="56">
        <v>18.77</v>
      </c>
      <c r="G70" s="56">
        <v>7.64</v>
      </c>
      <c r="H70" s="85">
        <v>24</v>
      </c>
      <c r="I70" s="85"/>
      <c r="J70" s="55">
        <f>+F70+G70+H70+I70</f>
        <v>50.41</v>
      </c>
      <c r="K70" s="56">
        <v>2.64</v>
      </c>
      <c r="L70" s="57">
        <f>J70+K70</f>
        <v>53.05</v>
      </c>
      <c r="M70" s="110"/>
      <c r="N70" s="114">
        <f t="shared" ref="N70" si="40">M70-L70</f>
        <v>-53.05</v>
      </c>
      <c r="O70" s="111">
        <f t="shared" ref="O70" si="41">M70-L70-N70</f>
        <v>0</v>
      </c>
    </row>
    <row r="71" spans="1:20" s="36" customFormat="1" x14ac:dyDescent="0.25">
      <c r="A71" s="35" t="s">
        <v>146</v>
      </c>
      <c r="B71" s="134" t="s">
        <v>147</v>
      </c>
      <c r="C71" s="134"/>
      <c r="D71" s="134"/>
      <c r="E71" s="134"/>
      <c r="F71" s="134"/>
      <c r="G71" s="134"/>
      <c r="H71" s="134"/>
      <c r="I71" s="134"/>
      <c r="J71" s="134"/>
      <c r="K71" s="134"/>
      <c r="L71" s="135"/>
      <c r="M71" s="65"/>
      <c r="N71" s="94"/>
      <c r="O71" s="102"/>
      <c r="Q71" s="65"/>
      <c r="R71" s="65"/>
      <c r="S71" s="65"/>
      <c r="T71" s="65"/>
    </row>
    <row r="72" spans="1:20" x14ac:dyDescent="0.25">
      <c r="A72" s="37">
        <v>23</v>
      </c>
      <c r="B72" s="38"/>
      <c r="C72" s="39" t="s">
        <v>355</v>
      </c>
      <c r="D72" s="40" t="s">
        <v>350</v>
      </c>
      <c r="E72" s="99"/>
      <c r="F72" s="41">
        <f>VLOOKUP(A72,Tarif,$D$6,FALSE)</f>
        <v>0</v>
      </c>
      <c r="G72" s="42"/>
      <c r="H72" s="43"/>
      <c r="I72" s="44"/>
      <c r="J72" s="45">
        <f>SUM(F72:I72)</f>
        <v>0</v>
      </c>
      <c r="K72" s="46">
        <v>0</v>
      </c>
      <c r="L72" s="47">
        <f>J72+K72</f>
        <v>0</v>
      </c>
      <c r="M72" s="110"/>
      <c r="N72" s="114">
        <f t="shared" ref="N72" si="42">M72-L72</f>
        <v>0</v>
      </c>
      <c r="O72" s="111">
        <f t="shared" ref="O72" si="43">M72-L72-N72</f>
        <v>0</v>
      </c>
    </row>
    <row r="73" spans="1:20" x14ac:dyDescent="0.25">
      <c r="A73" s="49"/>
      <c r="B73" s="136" t="s">
        <v>380</v>
      </c>
      <c r="C73" s="136"/>
      <c r="D73" s="136"/>
      <c r="E73" s="136"/>
      <c r="F73" s="136"/>
      <c r="G73" s="136"/>
      <c r="H73" s="136"/>
      <c r="I73" s="136"/>
      <c r="J73" s="136"/>
      <c r="K73" s="136"/>
      <c r="L73" s="136"/>
    </row>
    <row r="74" spans="1:20" ht="13.5" customHeight="1" x14ac:dyDescent="0.25">
      <c r="A74" s="49"/>
      <c r="B74" s="136"/>
      <c r="C74" s="136"/>
      <c r="D74" s="136"/>
      <c r="E74" s="136"/>
      <c r="F74" s="136"/>
      <c r="G74" s="136"/>
      <c r="H74" s="136"/>
      <c r="I74" s="136"/>
      <c r="J74" s="136"/>
      <c r="K74" s="136"/>
      <c r="L74" s="136"/>
    </row>
    <row r="75" spans="1:20" ht="13.5" customHeight="1" x14ac:dyDescent="0.25">
      <c r="A75" s="49"/>
      <c r="B75" s="136"/>
      <c r="C75" s="136"/>
      <c r="D75" s="136"/>
      <c r="E75" s="136"/>
      <c r="F75" s="136"/>
      <c r="G75" s="136"/>
      <c r="H75" s="136"/>
      <c r="I75" s="136"/>
      <c r="J75" s="136"/>
      <c r="K75" s="136"/>
      <c r="L75" s="136"/>
    </row>
    <row r="76" spans="1:20" ht="13.5" customHeight="1" x14ac:dyDescent="0.25">
      <c r="A76" s="49"/>
      <c r="B76" s="136"/>
      <c r="C76" s="136"/>
      <c r="D76" s="136"/>
      <c r="E76" s="136"/>
      <c r="F76" s="136"/>
      <c r="G76" s="136"/>
      <c r="H76" s="136"/>
      <c r="I76" s="136"/>
      <c r="J76" s="136"/>
      <c r="K76" s="136"/>
      <c r="L76" s="136"/>
    </row>
    <row r="77" spans="1:20" ht="13.5" customHeight="1" x14ac:dyDescent="0.25">
      <c r="A77" s="49"/>
      <c r="B77" s="136"/>
      <c r="C77" s="136"/>
      <c r="D77" s="136"/>
      <c r="E77" s="136"/>
      <c r="F77" s="136"/>
      <c r="G77" s="136"/>
      <c r="H77" s="136"/>
      <c r="I77" s="136"/>
      <c r="J77" s="136"/>
      <c r="K77" s="136"/>
      <c r="L77" s="136"/>
    </row>
    <row r="78" spans="1:20" ht="6" customHeight="1" x14ac:dyDescent="0.25">
      <c r="A78" s="49"/>
      <c r="B78" s="136"/>
      <c r="C78" s="136"/>
      <c r="D78" s="136"/>
      <c r="E78" s="136"/>
      <c r="F78" s="136"/>
      <c r="G78" s="136"/>
      <c r="H78" s="136"/>
      <c r="I78" s="136"/>
      <c r="J78" s="136"/>
      <c r="K78" s="136"/>
      <c r="L78" s="136"/>
    </row>
    <row r="79" spans="1:20" ht="6" customHeight="1" x14ac:dyDescent="0.25">
      <c r="A79" s="49"/>
      <c r="B79" s="136"/>
      <c r="C79" s="136"/>
      <c r="D79" s="136"/>
      <c r="E79" s="136"/>
      <c r="F79" s="136"/>
      <c r="G79" s="136"/>
      <c r="H79" s="136"/>
      <c r="I79" s="136"/>
      <c r="J79" s="136"/>
      <c r="K79" s="136"/>
      <c r="L79" s="136"/>
    </row>
    <row r="80" spans="1:20" ht="3.75" customHeight="1" x14ac:dyDescent="0.25">
      <c r="A80" s="49"/>
      <c r="B80" s="136"/>
      <c r="C80" s="136"/>
      <c r="D80" s="136"/>
      <c r="E80" s="136"/>
      <c r="F80" s="136"/>
      <c r="G80" s="136"/>
      <c r="H80" s="136"/>
      <c r="I80" s="136"/>
      <c r="J80" s="136"/>
      <c r="K80" s="136"/>
      <c r="L80" s="136"/>
    </row>
    <row r="81" spans="1:20" ht="0.75" customHeight="1" x14ac:dyDescent="0.25">
      <c r="A81" s="49"/>
      <c r="B81" s="136"/>
      <c r="C81" s="136"/>
      <c r="D81" s="136"/>
      <c r="E81" s="136"/>
      <c r="F81" s="136"/>
      <c r="G81" s="136"/>
      <c r="H81" s="136"/>
      <c r="I81" s="136"/>
      <c r="J81" s="136"/>
      <c r="K81" s="136"/>
      <c r="L81" s="136"/>
    </row>
    <row r="82" spans="1:20" ht="13.5" customHeight="1" x14ac:dyDescent="0.25">
      <c r="A82" s="49"/>
      <c r="B82" s="137" t="s">
        <v>381</v>
      </c>
      <c r="C82" s="137"/>
      <c r="D82" s="137"/>
      <c r="E82" s="137"/>
      <c r="F82" s="137"/>
      <c r="G82" s="137"/>
      <c r="H82" s="137"/>
      <c r="I82" s="137"/>
      <c r="J82" s="137"/>
      <c r="K82" s="137"/>
      <c r="L82" s="137"/>
    </row>
    <row r="83" spans="1:20" ht="13.5" customHeight="1" x14ac:dyDescent="0.25">
      <c r="A83" s="49"/>
      <c r="B83" s="137"/>
      <c r="C83" s="137"/>
      <c r="D83" s="137"/>
      <c r="E83" s="137"/>
      <c r="F83" s="137"/>
      <c r="G83" s="137"/>
      <c r="H83" s="137"/>
      <c r="I83" s="137"/>
      <c r="J83" s="137"/>
      <c r="K83" s="137"/>
      <c r="L83" s="137"/>
    </row>
    <row r="84" spans="1:20" ht="13.5" customHeight="1" x14ac:dyDescent="0.25">
      <c r="A84" s="49"/>
      <c r="B84" s="137"/>
      <c r="C84" s="137"/>
      <c r="D84" s="137"/>
      <c r="E84" s="137"/>
      <c r="F84" s="137"/>
      <c r="G84" s="137"/>
      <c r="H84" s="137"/>
      <c r="I84" s="137"/>
      <c r="J84" s="137"/>
      <c r="K84" s="137"/>
      <c r="L84" s="137"/>
    </row>
    <row r="85" spans="1:20" s="53" customFormat="1" ht="5.25" customHeight="1" x14ac:dyDescent="0.25">
      <c r="A85" s="50"/>
      <c r="B85" s="51"/>
      <c r="C85" s="52"/>
      <c r="D85" s="52"/>
      <c r="E85" s="52"/>
      <c r="F85" s="52"/>
      <c r="G85" s="52"/>
      <c r="H85" s="52"/>
      <c r="I85" s="52"/>
      <c r="J85" s="52"/>
      <c r="K85" s="52"/>
      <c r="L85" s="52"/>
      <c r="M85" s="91"/>
      <c r="N85" s="90"/>
      <c r="O85" s="105"/>
      <c r="Q85" s="91"/>
      <c r="R85" s="91"/>
      <c r="S85" s="90"/>
      <c r="T85" s="90"/>
    </row>
    <row r="86" spans="1:20" s="53" customFormat="1" ht="11.25" customHeight="1" x14ac:dyDescent="0.25">
      <c r="A86" s="138" t="s">
        <v>156</v>
      </c>
      <c r="B86" s="140" t="s">
        <v>158</v>
      </c>
      <c r="C86" s="140"/>
      <c r="D86" s="140"/>
      <c r="E86" s="140"/>
      <c r="F86" s="140"/>
      <c r="G86" s="140"/>
      <c r="H86" s="140"/>
      <c r="I86" s="140"/>
      <c r="J86" s="140"/>
      <c r="K86" s="140"/>
      <c r="L86" s="140"/>
      <c r="M86" s="91"/>
      <c r="N86" s="90"/>
      <c r="O86" s="105"/>
      <c r="Q86" s="91"/>
      <c r="R86" s="91"/>
      <c r="S86" s="90"/>
      <c r="T86" s="90"/>
    </row>
    <row r="87" spans="1:20" s="53" customFormat="1" x14ac:dyDescent="0.25">
      <c r="A87" s="139"/>
      <c r="B87" s="140"/>
      <c r="C87" s="140"/>
      <c r="D87" s="140"/>
      <c r="E87" s="140"/>
      <c r="F87" s="140"/>
      <c r="G87" s="140"/>
      <c r="H87" s="140"/>
      <c r="I87" s="140"/>
      <c r="J87" s="140"/>
      <c r="K87" s="140"/>
      <c r="L87" s="140"/>
      <c r="M87" s="91"/>
      <c r="N87" s="90"/>
      <c r="O87" s="105"/>
      <c r="Q87" s="91"/>
      <c r="R87" s="91"/>
      <c r="S87" s="90"/>
      <c r="T87" s="90"/>
    </row>
    <row r="88" spans="1:20" s="53" customFormat="1" x14ac:dyDescent="0.25">
      <c r="A88" s="139"/>
      <c r="B88" s="140"/>
      <c r="C88" s="140"/>
      <c r="D88" s="140"/>
      <c r="E88" s="140"/>
      <c r="F88" s="140"/>
      <c r="G88" s="140"/>
      <c r="H88" s="140"/>
      <c r="I88" s="140"/>
      <c r="J88" s="140"/>
      <c r="K88" s="140"/>
      <c r="L88" s="140"/>
      <c r="M88" s="91"/>
      <c r="N88" s="90"/>
      <c r="O88" s="105"/>
      <c r="Q88" s="91"/>
      <c r="R88" s="91"/>
      <c r="S88" s="90"/>
      <c r="T88" s="90"/>
    </row>
    <row r="89" spans="1:20" s="53" customFormat="1" x14ac:dyDescent="0.25">
      <c r="A89" s="139"/>
      <c r="B89" s="140"/>
      <c r="C89" s="140"/>
      <c r="D89" s="140"/>
      <c r="E89" s="140"/>
      <c r="F89" s="140"/>
      <c r="G89" s="140"/>
      <c r="H89" s="140"/>
      <c r="I89" s="140"/>
      <c r="J89" s="140"/>
      <c r="K89" s="140"/>
      <c r="L89" s="140"/>
      <c r="M89" s="91"/>
      <c r="N89" s="90"/>
      <c r="O89" s="105"/>
      <c r="Q89" s="91"/>
      <c r="R89" s="91"/>
      <c r="S89" s="90"/>
      <c r="T89" s="90"/>
    </row>
    <row r="90" spans="1:20" s="53" customFormat="1" x14ac:dyDescent="0.25">
      <c r="A90" s="139"/>
      <c r="B90" s="140"/>
      <c r="C90" s="140"/>
      <c r="D90" s="140"/>
      <c r="E90" s="140"/>
      <c r="F90" s="140"/>
      <c r="G90" s="140"/>
      <c r="H90" s="140"/>
      <c r="I90" s="140"/>
      <c r="J90" s="140"/>
      <c r="K90" s="140"/>
      <c r="L90" s="140"/>
      <c r="M90" s="91"/>
      <c r="N90" s="90"/>
      <c r="O90" s="105"/>
      <c r="Q90" s="91"/>
      <c r="R90" s="91"/>
      <c r="S90" s="90"/>
      <c r="T90" s="90"/>
    </row>
    <row r="91" spans="1:20" s="53" customFormat="1" x14ac:dyDescent="0.25">
      <c r="A91" s="139"/>
      <c r="B91" s="140"/>
      <c r="C91" s="140"/>
      <c r="D91" s="140"/>
      <c r="E91" s="140"/>
      <c r="F91" s="140"/>
      <c r="G91" s="140"/>
      <c r="H91" s="140"/>
      <c r="I91" s="140"/>
      <c r="J91" s="140"/>
      <c r="K91" s="140"/>
      <c r="L91" s="140"/>
      <c r="M91" s="91"/>
      <c r="N91" s="90"/>
      <c r="O91" s="105"/>
      <c r="Q91" s="91"/>
      <c r="R91" s="91"/>
      <c r="S91" s="90"/>
      <c r="T91" s="90"/>
    </row>
    <row r="92" spans="1:20" s="53" customFormat="1" ht="6.75" customHeight="1" x14ac:dyDescent="0.25">
      <c r="A92" s="139"/>
      <c r="B92" s="140"/>
      <c r="C92" s="140"/>
      <c r="D92" s="140"/>
      <c r="E92" s="140"/>
      <c r="F92" s="140"/>
      <c r="G92" s="140"/>
      <c r="H92" s="140"/>
      <c r="I92" s="140"/>
      <c r="J92" s="140"/>
      <c r="K92" s="140"/>
      <c r="L92" s="140"/>
      <c r="M92" s="91"/>
      <c r="N92" s="90"/>
      <c r="O92" s="105"/>
      <c r="Q92" s="91"/>
      <c r="R92" s="91"/>
      <c r="S92" s="90"/>
      <c r="T92" s="90"/>
    </row>
  </sheetData>
  <sheetProtection selectLockedCells="1"/>
  <mergeCells count="31">
    <mergeCell ref="B34:L34"/>
    <mergeCell ref="F2:L3"/>
    <mergeCell ref="F8:I8"/>
    <mergeCell ref="J8:J9"/>
    <mergeCell ref="K8:K9"/>
    <mergeCell ref="L8:L9"/>
    <mergeCell ref="B10:L10"/>
    <mergeCell ref="B24:L24"/>
    <mergeCell ref="B26:L26"/>
    <mergeCell ref="B28:L28"/>
    <mergeCell ref="B30:L30"/>
    <mergeCell ref="B9:C9"/>
    <mergeCell ref="B67:L67"/>
    <mergeCell ref="B36:L36"/>
    <mergeCell ref="B38:L38"/>
    <mergeCell ref="F41:I41"/>
    <mergeCell ref="J41:J42"/>
    <mergeCell ref="K41:K42"/>
    <mergeCell ref="L41:L42"/>
    <mergeCell ref="B43:L43"/>
    <mergeCell ref="B57:L57"/>
    <mergeCell ref="B59:L59"/>
    <mergeCell ref="B61:L61"/>
    <mergeCell ref="B63:L63"/>
    <mergeCell ref="B42:C42"/>
    <mergeCell ref="B69:L69"/>
    <mergeCell ref="B71:L71"/>
    <mergeCell ref="B73:L81"/>
    <mergeCell ref="B82:L84"/>
    <mergeCell ref="A86:A92"/>
    <mergeCell ref="B86:L92"/>
  </mergeCells>
  <phoneticPr fontId="24" type="noConversion"/>
  <printOptions horizontalCentered="1" verticalCentered="1"/>
  <pageMargins left="0.39370078740157483" right="0.19685039370078741" top="0.31496062992125984" bottom="0.31496062992125984" header="0.19685039370078741" footer="0.19685039370078741"/>
  <pageSetup paperSize="9" scale="80" orientation="portrait" r:id="rId1"/>
  <headerFooter>
    <oddFooter>&amp;C&amp;"Arial,Normal"&amp;8&amp;K01+049Fédération Française de Handball  #  62 rue Gabriel Péri - 94257 Gnetilly Cedex  #  www.ff-handball.org  #  ffhb@handball-france.eu</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2</xdr:col>
                    <xdr:colOff>28575</xdr:colOff>
                    <xdr:row>4</xdr:row>
                    <xdr:rowOff>190500</xdr:rowOff>
                  </from>
                  <to>
                    <xdr:col>9</xdr:col>
                    <xdr:colOff>133350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0" tint="-0.34998626667073579"/>
    <pageSetUpPr fitToPage="1"/>
  </sheetPr>
  <dimension ref="A1:L104"/>
  <sheetViews>
    <sheetView topLeftCell="A82" workbookViewId="0">
      <selection activeCell="C105" sqref="C105"/>
    </sheetView>
  </sheetViews>
  <sheetFormatPr baseColWidth="10" defaultColWidth="11.42578125" defaultRowHeight="12.75" x14ac:dyDescent="0.25"/>
  <cols>
    <col min="1" max="1" width="3.5703125" style="1" bestFit="1" customWidth="1"/>
    <col min="2" max="2" width="42.7109375" style="2" bestFit="1" customWidth="1"/>
    <col min="3" max="3" width="8.85546875" style="3" customWidth="1"/>
    <col min="4" max="4" width="5.85546875" style="3" customWidth="1"/>
    <col min="5" max="6" width="4.140625" style="2" customWidth="1"/>
    <col min="7" max="7" width="4" style="2" bestFit="1" customWidth="1"/>
    <col min="8" max="10" width="10.7109375" style="7" customWidth="1"/>
    <col min="11" max="11" width="15.7109375" style="8" customWidth="1"/>
    <col min="12" max="12" width="14.5703125" style="4" bestFit="1" customWidth="1"/>
    <col min="13" max="16384" width="11.42578125" style="2"/>
  </cols>
  <sheetData>
    <row r="1" spans="1:12" ht="13.5" thickBot="1" x14ac:dyDescent="0.3">
      <c r="A1" s="9" t="s">
        <v>153</v>
      </c>
      <c r="B1" s="3" t="s">
        <v>154</v>
      </c>
      <c r="C1" s="3" t="s">
        <v>0</v>
      </c>
      <c r="D1" s="3" t="s">
        <v>1</v>
      </c>
      <c r="G1" s="11" t="s">
        <v>129</v>
      </c>
      <c r="H1" s="12" t="s">
        <v>130</v>
      </c>
      <c r="I1" s="12" t="s">
        <v>145</v>
      </c>
      <c r="J1" s="12" t="s">
        <v>131</v>
      </c>
      <c r="K1" s="2"/>
    </row>
    <row r="2" spans="1:12" ht="15" x14ac:dyDescent="0.25">
      <c r="A2" s="1">
        <v>1</v>
      </c>
      <c r="B2" t="s">
        <v>160</v>
      </c>
      <c r="C2" t="s">
        <v>161</v>
      </c>
      <c r="D2" s="3" t="s">
        <v>18</v>
      </c>
      <c r="G2" s="13">
        <v>1</v>
      </c>
      <c r="H2" s="26">
        <v>9.5</v>
      </c>
      <c r="I2" s="26">
        <v>8.65</v>
      </c>
      <c r="J2" s="26">
        <v>8.25</v>
      </c>
      <c r="K2" s="14" t="s">
        <v>123</v>
      </c>
      <c r="L2" s="161" t="s">
        <v>111</v>
      </c>
    </row>
    <row r="3" spans="1:12" ht="15" x14ac:dyDescent="0.25">
      <c r="A3" s="1">
        <v>2</v>
      </c>
      <c r="B3" t="s">
        <v>162</v>
      </c>
      <c r="C3" t="s">
        <v>163</v>
      </c>
      <c r="D3" s="3" t="s">
        <v>19</v>
      </c>
      <c r="G3" s="15">
        <v>2</v>
      </c>
      <c r="H3" s="27">
        <v>10.85</v>
      </c>
      <c r="I3" s="27">
        <v>9.6</v>
      </c>
      <c r="J3" s="27">
        <v>8.5</v>
      </c>
      <c r="K3" s="10" t="s">
        <v>112</v>
      </c>
      <c r="L3" s="162"/>
    </row>
    <row r="4" spans="1:12" ht="15" x14ac:dyDescent="0.25">
      <c r="A4" s="1">
        <v>3</v>
      </c>
      <c r="B4" t="s">
        <v>164</v>
      </c>
      <c r="C4" t="s">
        <v>165</v>
      </c>
      <c r="D4" s="3" t="s">
        <v>20</v>
      </c>
      <c r="G4" s="15">
        <v>3</v>
      </c>
      <c r="H4" s="27">
        <v>12</v>
      </c>
      <c r="I4" s="27">
        <v>10.25</v>
      </c>
      <c r="J4" s="27">
        <v>8.8000000000000007</v>
      </c>
      <c r="K4" s="10" t="s">
        <v>113</v>
      </c>
      <c r="L4" s="162"/>
    </row>
    <row r="5" spans="1:12" ht="15" x14ac:dyDescent="0.25">
      <c r="A5" s="1">
        <v>4</v>
      </c>
      <c r="B5" t="s">
        <v>166</v>
      </c>
      <c r="C5" t="s">
        <v>167</v>
      </c>
      <c r="D5" s="3" t="s">
        <v>21</v>
      </c>
      <c r="G5" s="15">
        <v>4</v>
      </c>
      <c r="H5" s="27">
        <v>13.85</v>
      </c>
      <c r="I5" s="27">
        <v>11.15</v>
      </c>
      <c r="J5" s="27">
        <v>9.6</v>
      </c>
      <c r="K5" s="10" t="s">
        <v>114</v>
      </c>
      <c r="L5" s="162"/>
    </row>
    <row r="6" spans="1:12" ht="15" x14ac:dyDescent="0.25">
      <c r="A6" s="1">
        <v>5</v>
      </c>
      <c r="B6" t="s">
        <v>168</v>
      </c>
      <c r="C6" t="s">
        <v>169</v>
      </c>
      <c r="D6" s="3" t="s">
        <v>22</v>
      </c>
      <c r="G6" s="15">
        <v>5</v>
      </c>
      <c r="H6" s="27">
        <v>15.6</v>
      </c>
      <c r="I6" s="27">
        <v>12.5</v>
      </c>
      <c r="J6" s="27">
        <v>9.9499999999999993</v>
      </c>
      <c r="K6" s="10" t="s">
        <v>115</v>
      </c>
      <c r="L6" s="162"/>
    </row>
    <row r="7" spans="1:12" ht="15" x14ac:dyDescent="0.25">
      <c r="A7" s="1">
        <v>6</v>
      </c>
      <c r="B7" t="s">
        <v>170</v>
      </c>
      <c r="C7" t="s">
        <v>171</v>
      </c>
      <c r="D7" s="3" t="s">
        <v>23</v>
      </c>
      <c r="G7" s="15">
        <v>6</v>
      </c>
      <c r="H7" s="27">
        <v>18.7</v>
      </c>
      <c r="I7" s="27">
        <v>14.6</v>
      </c>
      <c r="J7" s="27">
        <v>10.95</v>
      </c>
      <c r="K7" s="10" t="s">
        <v>116</v>
      </c>
      <c r="L7" s="162"/>
    </row>
    <row r="8" spans="1:12" ht="15.75" thickBot="1" x14ac:dyDescent="0.3">
      <c r="A8" s="1">
        <v>7</v>
      </c>
      <c r="B8" t="s">
        <v>172</v>
      </c>
      <c r="C8" t="s">
        <v>173</v>
      </c>
      <c r="D8" s="3" t="s">
        <v>24</v>
      </c>
      <c r="G8" s="17">
        <v>7</v>
      </c>
      <c r="H8" s="28">
        <v>23.4</v>
      </c>
      <c r="I8" s="28">
        <v>17.600000000000001</v>
      </c>
      <c r="J8" s="28">
        <v>12.45</v>
      </c>
      <c r="K8" s="18" t="s">
        <v>117</v>
      </c>
      <c r="L8" s="163"/>
    </row>
    <row r="9" spans="1:12" ht="15.75" thickBot="1" x14ac:dyDescent="0.3">
      <c r="A9" s="1">
        <v>8</v>
      </c>
      <c r="B9" t="s">
        <v>174</v>
      </c>
      <c r="C9" t="s">
        <v>175</v>
      </c>
      <c r="D9" s="3" t="s">
        <v>25</v>
      </c>
      <c r="G9" s="19">
        <v>8</v>
      </c>
      <c r="H9" s="29">
        <v>11.05</v>
      </c>
      <c r="I9" s="29">
        <v>9.5500000000000007</v>
      </c>
      <c r="J9" s="29">
        <v>8.25</v>
      </c>
      <c r="K9" s="20" t="s">
        <v>133</v>
      </c>
      <c r="L9" s="21" t="s">
        <v>118</v>
      </c>
    </row>
    <row r="10" spans="1:12" ht="15.75" thickBot="1" x14ac:dyDescent="0.3">
      <c r="A10" s="1">
        <v>9</v>
      </c>
      <c r="B10" t="s">
        <v>176</v>
      </c>
      <c r="C10" t="s">
        <v>177</v>
      </c>
      <c r="D10" s="3" t="s">
        <v>26</v>
      </c>
      <c r="G10" s="22">
        <v>9</v>
      </c>
      <c r="H10" s="30">
        <v>11.05</v>
      </c>
      <c r="I10" s="29">
        <v>9.5500000000000007</v>
      </c>
      <c r="J10" s="29">
        <v>8.25</v>
      </c>
      <c r="K10" s="20" t="s">
        <v>134</v>
      </c>
      <c r="L10" s="21" t="s">
        <v>135</v>
      </c>
    </row>
    <row r="11" spans="1:12" ht="15.75" thickBot="1" x14ac:dyDescent="0.3">
      <c r="A11" s="1">
        <v>10</v>
      </c>
      <c r="B11" t="s">
        <v>178</v>
      </c>
      <c r="C11" t="s">
        <v>179</v>
      </c>
      <c r="D11" s="3" t="s">
        <v>27</v>
      </c>
      <c r="G11" s="19">
        <v>10</v>
      </c>
      <c r="H11" s="29">
        <v>11.05</v>
      </c>
      <c r="I11" s="29">
        <v>9.5500000000000007</v>
      </c>
      <c r="J11" s="29">
        <v>8.25</v>
      </c>
      <c r="K11" s="20" t="s">
        <v>132</v>
      </c>
      <c r="L11" s="21" t="s">
        <v>119</v>
      </c>
    </row>
    <row r="12" spans="1:12" ht="15" x14ac:dyDescent="0.25">
      <c r="A12" s="1">
        <v>11</v>
      </c>
      <c r="B12" t="s">
        <v>180</v>
      </c>
      <c r="C12" t="s">
        <v>181</v>
      </c>
      <c r="D12" s="3" t="s">
        <v>28</v>
      </c>
      <c r="G12" s="13">
        <v>11</v>
      </c>
      <c r="H12" s="31">
        <v>100</v>
      </c>
      <c r="I12" s="31">
        <v>100</v>
      </c>
      <c r="J12" s="31">
        <v>100</v>
      </c>
      <c r="K12" s="23" t="s">
        <v>121</v>
      </c>
      <c r="L12" s="161" t="s">
        <v>136</v>
      </c>
    </row>
    <row r="13" spans="1:12" ht="15" x14ac:dyDescent="0.25">
      <c r="A13" s="1">
        <v>12</v>
      </c>
      <c r="B13" t="s">
        <v>182</v>
      </c>
      <c r="C13" t="s">
        <v>183</v>
      </c>
      <c r="D13" s="3" t="s">
        <v>29</v>
      </c>
      <c r="G13" s="15">
        <v>12</v>
      </c>
      <c r="H13" s="27">
        <v>18.2</v>
      </c>
      <c r="I13" s="27">
        <v>14.1</v>
      </c>
      <c r="J13" s="27">
        <v>10.45</v>
      </c>
      <c r="K13" s="5" t="s">
        <v>116</v>
      </c>
      <c r="L13" s="162"/>
    </row>
    <row r="14" spans="1:12" ht="15.75" thickBot="1" x14ac:dyDescent="0.3">
      <c r="A14" s="1">
        <v>13</v>
      </c>
      <c r="B14" t="s">
        <v>184</v>
      </c>
      <c r="C14" t="s">
        <v>185</v>
      </c>
      <c r="D14" s="3" t="s">
        <v>30</v>
      </c>
      <c r="G14" s="16">
        <v>13</v>
      </c>
      <c r="H14" s="32">
        <v>22.9</v>
      </c>
      <c r="I14" s="32">
        <v>17.100000000000001</v>
      </c>
      <c r="J14" s="32">
        <v>11.95</v>
      </c>
      <c r="K14" s="24" t="s">
        <v>137</v>
      </c>
      <c r="L14" s="164"/>
    </row>
    <row r="15" spans="1:12" ht="15" x14ac:dyDescent="0.25">
      <c r="A15" s="1">
        <v>14</v>
      </c>
      <c r="B15" t="s">
        <v>186</v>
      </c>
      <c r="C15" t="s">
        <v>187</v>
      </c>
      <c r="D15" s="3" t="s">
        <v>31</v>
      </c>
      <c r="G15" s="13">
        <v>14</v>
      </c>
      <c r="H15" s="26">
        <f t="shared" ref="H15:J17" si="0">H2</f>
        <v>9.5</v>
      </c>
      <c r="I15" s="26">
        <f t="shared" si="0"/>
        <v>8.65</v>
      </c>
      <c r="J15" s="26">
        <f t="shared" si="0"/>
        <v>8.25</v>
      </c>
      <c r="K15" s="25" t="s">
        <v>138</v>
      </c>
      <c r="L15" s="161" t="s">
        <v>122</v>
      </c>
    </row>
    <row r="16" spans="1:12" ht="15" x14ac:dyDescent="0.25">
      <c r="A16" s="1">
        <v>15</v>
      </c>
      <c r="B16" t="s">
        <v>188</v>
      </c>
      <c r="C16" t="s">
        <v>189</v>
      </c>
      <c r="D16" s="3" t="s">
        <v>32</v>
      </c>
      <c r="G16" s="15">
        <v>15</v>
      </c>
      <c r="H16" s="27">
        <f t="shared" si="0"/>
        <v>10.85</v>
      </c>
      <c r="I16" s="27">
        <f t="shared" si="0"/>
        <v>9.6</v>
      </c>
      <c r="J16" s="27">
        <f t="shared" si="0"/>
        <v>8.5</v>
      </c>
      <c r="K16" s="5" t="s">
        <v>112</v>
      </c>
      <c r="L16" s="162"/>
    </row>
    <row r="17" spans="1:12" ht="15" x14ac:dyDescent="0.25">
      <c r="A17" s="1">
        <v>16</v>
      </c>
      <c r="B17" t="s">
        <v>190</v>
      </c>
      <c r="C17" t="s">
        <v>191</v>
      </c>
      <c r="D17" s="3" t="s">
        <v>33</v>
      </c>
      <c r="G17" s="15">
        <v>16</v>
      </c>
      <c r="H17" s="27">
        <f t="shared" si="0"/>
        <v>12</v>
      </c>
      <c r="I17" s="27">
        <f t="shared" si="0"/>
        <v>10.25</v>
      </c>
      <c r="J17" s="27">
        <f t="shared" si="0"/>
        <v>8.8000000000000007</v>
      </c>
      <c r="K17" s="5" t="s">
        <v>124</v>
      </c>
      <c r="L17" s="162"/>
    </row>
    <row r="18" spans="1:12" ht="15" x14ac:dyDescent="0.25">
      <c r="A18" s="1">
        <v>17</v>
      </c>
      <c r="B18" t="s">
        <v>192</v>
      </c>
      <c r="C18" t="s">
        <v>193</v>
      </c>
      <c r="D18" s="3" t="s">
        <v>34</v>
      </c>
      <c r="G18" s="15">
        <v>17</v>
      </c>
      <c r="H18" s="27">
        <v>9.1</v>
      </c>
      <c r="I18" s="27">
        <v>8.8000000000000007</v>
      </c>
      <c r="J18" s="27">
        <v>8.3000000000000007</v>
      </c>
      <c r="K18" s="5" t="s">
        <v>140</v>
      </c>
      <c r="L18" s="162"/>
    </row>
    <row r="19" spans="1:12" ht="15.75" thickBot="1" x14ac:dyDescent="0.3">
      <c r="A19" s="1">
        <v>18</v>
      </c>
      <c r="B19" t="s">
        <v>194</v>
      </c>
      <c r="C19" t="s">
        <v>195</v>
      </c>
      <c r="D19" s="3" t="s">
        <v>35</v>
      </c>
      <c r="G19" s="16">
        <v>18</v>
      </c>
      <c r="H19" s="32">
        <v>3.9</v>
      </c>
      <c r="I19" s="32">
        <v>3.9</v>
      </c>
      <c r="J19" s="32">
        <v>3.9</v>
      </c>
      <c r="K19" s="24" t="s">
        <v>141</v>
      </c>
      <c r="L19" s="164"/>
    </row>
    <row r="20" spans="1:12" ht="15.75" thickBot="1" x14ac:dyDescent="0.3">
      <c r="A20" s="1">
        <v>19</v>
      </c>
      <c r="B20" t="s">
        <v>196</v>
      </c>
      <c r="C20" t="s">
        <v>197</v>
      </c>
      <c r="D20" s="3" t="s">
        <v>36</v>
      </c>
      <c r="G20" s="13">
        <v>19</v>
      </c>
      <c r="H20" s="26">
        <v>16.7</v>
      </c>
      <c r="I20" s="26">
        <v>12.05</v>
      </c>
      <c r="J20" s="26">
        <v>9.6999999999999993</v>
      </c>
      <c r="K20" s="25" t="s">
        <v>139</v>
      </c>
      <c r="L20" s="33" t="s">
        <v>125</v>
      </c>
    </row>
    <row r="21" spans="1:12" ht="15" x14ac:dyDescent="0.25">
      <c r="A21" s="1">
        <v>20</v>
      </c>
      <c r="B21" t="s">
        <v>359</v>
      </c>
      <c r="C21">
        <v>5420000</v>
      </c>
      <c r="D21" s="3" t="s">
        <v>360</v>
      </c>
      <c r="G21" s="13">
        <v>21</v>
      </c>
      <c r="H21" s="26">
        <v>16.7</v>
      </c>
      <c r="I21" s="26">
        <v>12.05</v>
      </c>
      <c r="J21" s="26">
        <v>9.6999999999999993</v>
      </c>
      <c r="K21" s="25" t="s">
        <v>142</v>
      </c>
      <c r="L21" s="161" t="s">
        <v>126</v>
      </c>
    </row>
    <row r="22" spans="1:12" ht="15.75" thickBot="1" x14ac:dyDescent="0.3">
      <c r="A22" s="1">
        <v>21</v>
      </c>
      <c r="B22" t="s">
        <v>198</v>
      </c>
      <c r="C22" t="s">
        <v>199</v>
      </c>
      <c r="D22" s="3" t="s">
        <v>37</v>
      </c>
      <c r="G22" s="16">
        <v>22</v>
      </c>
      <c r="H22" s="32">
        <v>4.5999999999999996</v>
      </c>
      <c r="I22" s="32">
        <v>4.5999999999999996</v>
      </c>
      <c r="J22" s="32">
        <v>4.5999999999999996</v>
      </c>
      <c r="K22" s="24" t="s">
        <v>143</v>
      </c>
      <c r="L22" s="164"/>
    </row>
    <row r="23" spans="1:12" ht="15.75" thickBot="1" x14ac:dyDescent="0.3">
      <c r="A23" s="1">
        <v>22</v>
      </c>
      <c r="B23" t="s">
        <v>200</v>
      </c>
      <c r="C23" t="s">
        <v>201</v>
      </c>
      <c r="D23" s="3" t="s">
        <v>38</v>
      </c>
      <c r="G23" s="19">
        <v>23</v>
      </c>
      <c r="H23" s="29">
        <v>0</v>
      </c>
      <c r="I23" s="29">
        <v>0</v>
      </c>
      <c r="J23" s="29">
        <v>0</v>
      </c>
      <c r="K23" s="20" t="s">
        <v>142</v>
      </c>
      <c r="L23" s="21" t="s">
        <v>144</v>
      </c>
    </row>
    <row r="24" spans="1:12" ht="15" x14ac:dyDescent="0.25">
      <c r="A24" s="1">
        <v>23</v>
      </c>
      <c r="B24" t="s">
        <v>202</v>
      </c>
      <c r="C24" t="s">
        <v>203</v>
      </c>
      <c r="D24" s="3" t="s">
        <v>39</v>
      </c>
      <c r="G24" s="6"/>
    </row>
    <row r="25" spans="1:12" ht="15" x14ac:dyDescent="0.25">
      <c r="A25" s="1">
        <v>24</v>
      </c>
      <c r="B25" t="s">
        <v>204</v>
      </c>
      <c r="C25" t="s">
        <v>205</v>
      </c>
      <c r="D25" s="3" t="s">
        <v>40</v>
      </c>
      <c r="H25" s="2"/>
      <c r="I25" s="2"/>
      <c r="J25" s="2"/>
      <c r="K25" s="2"/>
      <c r="L25" s="2"/>
    </row>
    <row r="26" spans="1:12" ht="15" x14ac:dyDescent="0.25">
      <c r="A26" s="1">
        <v>25</v>
      </c>
      <c r="B26" t="s">
        <v>206</v>
      </c>
      <c r="C26" t="s">
        <v>207</v>
      </c>
      <c r="D26" s="3" t="s">
        <v>41</v>
      </c>
      <c r="H26" s="2"/>
      <c r="I26" s="2"/>
      <c r="J26" s="2"/>
      <c r="K26" s="2"/>
      <c r="L26" s="2"/>
    </row>
    <row r="27" spans="1:12" ht="15" x14ac:dyDescent="0.25">
      <c r="A27" s="1">
        <v>26</v>
      </c>
      <c r="B27" t="s">
        <v>361</v>
      </c>
      <c r="C27">
        <v>5126000</v>
      </c>
      <c r="D27" s="3" t="s">
        <v>362</v>
      </c>
      <c r="H27" s="2"/>
      <c r="I27" s="2"/>
      <c r="J27" s="2"/>
      <c r="K27" s="2"/>
      <c r="L27" s="2"/>
    </row>
    <row r="28" spans="1:12" ht="15" x14ac:dyDescent="0.25">
      <c r="A28" s="1">
        <v>27</v>
      </c>
      <c r="B28" t="s">
        <v>208</v>
      </c>
      <c r="C28" t="s">
        <v>209</v>
      </c>
      <c r="D28" s="3" t="s">
        <v>42</v>
      </c>
      <c r="H28" s="2"/>
      <c r="I28" s="2"/>
      <c r="J28" s="2"/>
      <c r="K28" s="2"/>
      <c r="L28" s="2"/>
    </row>
    <row r="29" spans="1:12" ht="15" x14ac:dyDescent="0.25">
      <c r="A29" s="1">
        <v>28</v>
      </c>
      <c r="B29" t="s">
        <v>210</v>
      </c>
      <c r="C29" t="s">
        <v>211</v>
      </c>
      <c r="D29" s="3" t="s">
        <v>43</v>
      </c>
      <c r="H29" s="2"/>
      <c r="I29" s="2"/>
      <c r="J29" s="2"/>
      <c r="K29" s="2"/>
      <c r="L29" s="2"/>
    </row>
    <row r="30" spans="1:12" ht="15" x14ac:dyDescent="0.25">
      <c r="A30" s="1">
        <v>29</v>
      </c>
      <c r="B30" t="s">
        <v>212</v>
      </c>
      <c r="C30" t="s">
        <v>213</v>
      </c>
      <c r="D30" s="3" t="s">
        <v>44</v>
      </c>
      <c r="H30" s="2"/>
      <c r="I30" s="2"/>
      <c r="J30" s="2"/>
      <c r="K30" s="2"/>
      <c r="L30" s="2"/>
    </row>
    <row r="31" spans="1:12" ht="15" x14ac:dyDescent="0.25">
      <c r="A31" s="1">
        <v>30</v>
      </c>
      <c r="B31" t="s">
        <v>214</v>
      </c>
      <c r="C31" t="s">
        <v>215</v>
      </c>
      <c r="D31" s="3" t="s">
        <v>45</v>
      </c>
      <c r="H31" s="2"/>
      <c r="I31" s="2"/>
      <c r="J31" s="2"/>
      <c r="K31" s="2"/>
      <c r="L31" s="2"/>
    </row>
    <row r="32" spans="1:12" ht="15" x14ac:dyDescent="0.25">
      <c r="A32" s="1">
        <v>31</v>
      </c>
      <c r="B32" t="s">
        <v>216</v>
      </c>
      <c r="C32" t="s">
        <v>217</v>
      </c>
      <c r="D32" s="3" t="s">
        <v>46</v>
      </c>
      <c r="H32" s="2"/>
      <c r="I32" s="2"/>
      <c r="J32" s="2"/>
      <c r="K32" s="2"/>
      <c r="L32" s="2"/>
    </row>
    <row r="33" spans="1:12" ht="15" x14ac:dyDescent="0.25">
      <c r="A33" s="1">
        <v>32</v>
      </c>
      <c r="B33" t="s">
        <v>218</v>
      </c>
      <c r="C33" t="s">
        <v>219</v>
      </c>
      <c r="D33" s="3" t="s">
        <v>47</v>
      </c>
      <c r="H33" s="2"/>
      <c r="I33" s="2"/>
      <c r="J33" s="2"/>
      <c r="K33" s="2"/>
      <c r="L33" s="2"/>
    </row>
    <row r="34" spans="1:12" ht="15" x14ac:dyDescent="0.25">
      <c r="A34" s="1">
        <v>33</v>
      </c>
      <c r="B34" t="s">
        <v>220</v>
      </c>
      <c r="C34" t="s">
        <v>221</v>
      </c>
      <c r="D34" s="3" t="s">
        <v>48</v>
      </c>
      <c r="H34" s="2"/>
      <c r="I34" s="2"/>
      <c r="J34" s="2"/>
      <c r="K34" s="2"/>
      <c r="L34" s="2"/>
    </row>
    <row r="35" spans="1:12" ht="15" x14ac:dyDescent="0.25">
      <c r="A35" s="1">
        <v>34</v>
      </c>
      <c r="B35" t="s">
        <v>222</v>
      </c>
      <c r="C35" t="s">
        <v>223</v>
      </c>
      <c r="D35" s="3" t="s">
        <v>49</v>
      </c>
    </row>
    <row r="36" spans="1:12" ht="15" x14ac:dyDescent="0.25">
      <c r="A36" s="1">
        <v>35</v>
      </c>
      <c r="B36" t="s">
        <v>224</v>
      </c>
      <c r="C36" t="s">
        <v>225</v>
      </c>
      <c r="D36" s="3" t="s">
        <v>50</v>
      </c>
    </row>
    <row r="37" spans="1:12" ht="15" x14ac:dyDescent="0.25">
      <c r="A37" s="1">
        <v>36</v>
      </c>
      <c r="B37" t="s">
        <v>226</v>
      </c>
      <c r="C37" t="s">
        <v>227</v>
      </c>
      <c r="D37" s="3" t="s">
        <v>51</v>
      </c>
    </row>
    <row r="38" spans="1:12" ht="15" x14ac:dyDescent="0.25">
      <c r="A38" s="1">
        <v>37</v>
      </c>
      <c r="B38" t="s">
        <v>228</v>
      </c>
      <c r="C38" t="s">
        <v>229</v>
      </c>
      <c r="D38" s="3" t="s">
        <v>52</v>
      </c>
    </row>
    <row r="39" spans="1:12" ht="15" x14ac:dyDescent="0.25">
      <c r="A39" s="1">
        <v>38</v>
      </c>
      <c r="B39" t="s">
        <v>230</v>
      </c>
      <c r="C39" t="s">
        <v>231</v>
      </c>
      <c r="D39" s="3" t="s">
        <v>53</v>
      </c>
    </row>
    <row r="40" spans="1:12" ht="15" x14ac:dyDescent="0.25">
      <c r="A40" s="1">
        <v>39</v>
      </c>
      <c r="B40" t="s">
        <v>232</v>
      </c>
      <c r="C40" t="s">
        <v>233</v>
      </c>
      <c r="D40" s="3" t="s">
        <v>54</v>
      </c>
    </row>
    <row r="41" spans="1:12" ht="15" x14ac:dyDescent="0.25">
      <c r="A41" s="1">
        <v>40</v>
      </c>
      <c r="B41" t="s">
        <v>234</v>
      </c>
      <c r="C41" t="s">
        <v>235</v>
      </c>
      <c r="D41" s="3" t="s">
        <v>55</v>
      </c>
    </row>
    <row r="42" spans="1:12" ht="15" x14ac:dyDescent="0.25">
      <c r="A42" s="1">
        <v>41</v>
      </c>
      <c r="B42" t="s">
        <v>236</v>
      </c>
      <c r="C42" t="s">
        <v>237</v>
      </c>
      <c r="D42" s="3" t="s">
        <v>56</v>
      </c>
    </row>
    <row r="43" spans="1:12" ht="15" x14ac:dyDescent="0.25">
      <c r="A43" s="1">
        <v>42</v>
      </c>
      <c r="B43" t="s">
        <v>238</v>
      </c>
      <c r="C43" t="s">
        <v>239</v>
      </c>
      <c r="D43" s="3" t="s">
        <v>57</v>
      </c>
    </row>
    <row r="44" spans="1:12" ht="15" x14ac:dyDescent="0.25">
      <c r="A44" s="1">
        <v>43</v>
      </c>
      <c r="B44" t="s">
        <v>240</v>
      </c>
      <c r="C44" t="s">
        <v>241</v>
      </c>
      <c r="D44" s="3" t="s">
        <v>58</v>
      </c>
    </row>
    <row r="45" spans="1:12" ht="15" x14ac:dyDescent="0.25">
      <c r="A45" s="1">
        <v>44</v>
      </c>
      <c r="B45" t="s">
        <v>242</v>
      </c>
      <c r="C45" t="s">
        <v>243</v>
      </c>
      <c r="D45" s="3" t="s">
        <v>59</v>
      </c>
    </row>
    <row r="46" spans="1:12" ht="15" x14ac:dyDescent="0.25">
      <c r="A46" s="1">
        <v>45</v>
      </c>
      <c r="B46" t="s">
        <v>244</v>
      </c>
      <c r="C46" t="s">
        <v>245</v>
      </c>
      <c r="D46" s="3" t="s">
        <v>60</v>
      </c>
    </row>
    <row r="47" spans="1:12" ht="15" x14ac:dyDescent="0.25">
      <c r="A47" s="1">
        <v>46</v>
      </c>
      <c r="B47" t="s">
        <v>246</v>
      </c>
      <c r="C47" t="s">
        <v>247</v>
      </c>
      <c r="D47" s="3" t="s">
        <v>61</v>
      </c>
    </row>
    <row r="48" spans="1:12" ht="15" x14ac:dyDescent="0.25">
      <c r="A48" s="1">
        <v>47</v>
      </c>
      <c r="B48" t="s">
        <v>248</v>
      </c>
      <c r="C48" t="s">
        <v>249</v>
      </c>
      <c r="D48" s="3" t="s">
        <v>62</v>
      </c>
    </row>
    <row r="49" spans="1:4" ht="15" x14ac:dyDescent="0.25">
      <c r="A49" s="1">
        <v>48</v>
      </c>
      <c r="B49" t="s">
        <v>250</v>
      </c>
      <c r="C49" t="s">
        <v>251</v>
      </c>
      <c r="D49" s="3" t="s">
        <v>63</v>
      </c>
    </row>
    <row r="50" spans="1:4" ht="15" x14ac:dyDescent="0.25">
      <c r="A50" s="1">
        <v>49</v>
      </c>
      <c r="B50" t="s">
        <v>252</v>
      </c>
      <c r="C50" t="s">
        <v>253</v>
      </c>
      <c r="D50" s="3" t="s">
        <v>64</v>
      </c>
    </row>
    <row r="51" spans="1:4" ht="15" x14ac:dyDescent="0.25">
      <c r="A51" s="1">
        <v>50</v>
      </c>
      <c r="B51" t="s">
        <v>254</v>
      </c>
      <c r="C51" t="s">
        <v>255</v>
      </c>
      <c r="D51" s="3" t="s">
        <v>65</v>
      </c>
    </row>
    <row r="52" spans="1:4" ht="15" x14ac:dyDescent="0.25">
      <c r="A52" s="1">
        <v>51</v>
      </c>
      <c r="B52" t="s">
        <v>256</v>
      </c>
      <c r="C52" t="s">
        <v>257</v>
      </c>
      <c r="D52" s="3" t="s">
        <v>66</v>
      </c>
    </row>
    <row r="53" spans="1:4" ht="15" x14ac:dyDescent="0.25">
      <c r="A53" s="1">
        <v>52</v>
      </c>
      <c r="B53" t="s">
        <v>258</v>
      </c>
      <c r="C53" t="s">
        <v>259</v>
      </c>
      <c r="D53" s="3" t="s">
        <v>67</v>
      </c>
    </row>
    <row r="54" spans="1:4" ht="15" x14ac:dyDescent="0.25">
      <c r="A54" s="1">
        <v>53</v>
      </c>
      <c r="B54" t="s">
        <v>260</v>
      </c>
      <c r="C54" t="s">
        <v>261</v>
      </c>
      <c r="D54" s="3" t="s">
        <v>68</v>
      </c>
    </row>
    <row r="55" spans="1:4" ht="15" x14ac:dyDescent="0.25">
      <c r="A55" s="1">
        <v>54</v>
      </c>
      <c r="B55" t="s">
        <v>262</v>
      </c>
      <c r="C55" t="s">
        <v>263</v>
      </c>
      <c r="D55" s="3" t="s">
        <v>69</v>
      </c>
    </row>
    <row r="56" spans="1:4" ht="15" x14ac:dyDescent="0.25">
      <c r="A56" s="1">
        <v>55</v>
      </c>
      <c r="B56" t="s">
        <v>264</v>
      </c>
      <c r="C56" t="s">
        <v>265</v>
      </c>
      <c r="D56" s="3" t="s">
        <v>70</v>
      </c>
    </row>
    <row r="57" spans="1:4" ht="15" x14ac:dyDescent="0.25">
      <c r="A57" s="1">
        <v>56</v>
      </c>
      <c r="B57" t="s">
        <v>266</v>
      </c>
      <c r="C57" t="s">
        <v>267</v>
      </c>
      <c r="D57" s="3" t="s">
        <v>71</v>
      </c>
    </row>
    <row r="58" spans="1:4" ht="15" x14ac:dyDescent="0.25">
      <c r="A58" s="1">
        <v>57</v>
      </c>
      <c r="B58" t="s">
        <v>268</v>
      </c>
      <c r="C58" t="s">
        <v>269</v>
      </c>
      <c r="D58" s="3" t="s">
        <v>72</v>
      </c>
    </row>
    <row r="59" spans="1:4" ht="15" x14ac:dyDescent="0.25">
      <c r="A59" s="1">
        <v>58</v>
      </c>
      <c r="B59" t="s">
        <v>270</v>
      </c>
      <c r="C59" t="s">
        <v>271</v>
      </c>
      <c r="D59" s="3" t="s">
        <v>73</v>
      </c>
    </row>
    <row r="60" spans="1:4" ht="15" x14ac:dyDescent="0.25">
      <c r="A60" s="1">
        <v>59</v>
      </c>
      <c r="B60" t="s">
        <v>272</v>
      </c>
      <c r="C60" t="s">
        <v>273</v>
      </c>
      <c r="D60" s="3" t="s">
        <v>74</v>
      </c>
    </row>
    <row r="61" spans="1:4" ht="15" x14ac:dyDescent="0.25">
      <c r="A61" s="1">
        <v>60</v>
      </c>
      <c r="B61" t="s">
        <v>274</v>
      </c>
      <c r="C61" t="s">
        <v>275</v>
      </c>
      <c r="D61" s="3" t="s">
        <v>75</v>
      </c>
    </row>
    <row r="62" spans="1:4" ht="15" x14ac:dyDescent="0.25">
      <c r="A62" s="1">
        <v>61</v>
      </c>
      <c r="B62" t="s">
        <v>276</v>
      </c>
      <c r="C62" t="s">
        <v>277</v>
      </c>
      <c r="D62" s="3" t="s">
        <v>76</v>
      </c>
    </row>
    <row r="63" spans="1:4" ht="15" x14ac:dyDescent="0.25">
      <c r="A63" s="1">
        <v>62</v>
      </c>
      <c r="B63" t="s">
        <v>278</v>
      </c>
      <c r="C63" t="s">
        <v>279</v>
      </c>
      <c r="D63" s="3" t="s">
        <v>77</v>
      </c>
    </row>
    <row r="64" spans="1:4" ht="15" x14ac:dyDescent="0.25">
      <c r="A64" s="1">
        <v>63</v>
      </c>
      <c r="B64" t="s">
        <v>280</v>
      </c>
      <c r="C64" t="s">
        <v>281</v>
      </c>
      <c r="D64" s="3" t="s">
        <v>78</v>
      </c>
    </row>
    <row r="65" spans="1:4" ht="15" x14ac:dyDescent="0.25">
      <c r="A65" s="1">
        <v>64</v>
      </c>
      <c r="B65" t="s">
        <v>282</v>
      </c>
      <c r="C65" t="s">
        <v>283</v>
      </c>
      <c r="D65" s="3" t="s">
        <v>79</v>
      </c>
    </row>
    <row r="66" spans="1:4" ht="15" x14ac:dyDescent="0.25">
      <c r="A66" s="1">
        <v>65</v>
      </c>
      <c r="B66" t="s">
        <v>284</v>
      </c>
      <c r="C66" t="s">
        <v>285</v>
      </c>
      <c r="D66" s="3" t="s">
        <v>80</v>
      </c>
    </row>
    <row r="67" spans="1:4" ht="15" x14ac:dyDescent="0.25">
      <c r="A67" s="1">
        <v>66</v>
      </c>
      <c r="B67" t="s">
        <v>286</v>
      </c>
      <c r="C67" t="s">
        <v>287</v>
      </c>
      <c r="D67" s="3" t="s">
        <v>81</v>
      </c>
    </row>
    <row r="68" spans="1:4" ht="15" x14ac:dyDescent="0.25">
      <c r="A68" s="1">
        <v>67</v>
      </c>
      <c r="B68" t="s">
        <v>288</v>
      </c>
      <c r="C68" t="s">
        <v>289</v>
      </c>
      <c r="D68" s="3" t="s">
        <v>82</v>
      </c>
    </row>
    <row r="69" spans="1:4" ht="15" x14ac:dyDescent="0.25">
      <c r="A69" s="1">
        <v>68</v>
      </c>
      <c r="B69" t="s">
        <v>290</v>
      </c>
      <c r="C69" t="s">
        <v>291</v>
      </c>
      <c r="D69" s="3" t="s">
        <v>83</v>
      </c>
    </row>
    <row r="70" spans="1:4" ht="15" x14ac:dyDescent="0.25">
      <c r="A70" s="1">
        <v>69</v>
      </c>
      <c r="B70" t="s">
        <v>292</v>
      </c>
      <c r="C70" t="s">
        <v>293</v>
      </c>
      <c r="D70" s="3" t="s">
        <v>84</v>
      </c>
    </row>
    <row r="71" spans="1:4" ht="15" x14ac:dyDescent="0.25">
      <c r="A71" s="1">
        <v>70</v>
      </c>
      <c r="B71" t="s">
        <v>294</v>
      </c>
      <c r="C71" t="s">
        <v>295</v>
      </c>
      <c r="D71" s="3" t="s">
        <v>85</v>
      </c>
    </row>
    <row r="72" spans="1:4" ht="15" x14ac:dyDescent="0.25">
      <c r="A72" s="1">
        <v>71</v>
      </c>
      <c r="B72" t="s">
        <v>296</v>
      </c>
      <c r="C72" t="s">
        <v>297</v>
      </c>
      <c r="D72" s="3" t="s">
        <v>86</v>
      </c>
    </row>
    <row r="73" spans="1:4" ht="15" x14ac:dyDescent="0.25">
      <c r="A73" s="1">
        <v>72</v>
      </c>
      <c r="B73" t="s">
        <v>298</v>
      </c>
      <c r="C73" t="s">
        <v>299</v>
      </c>
      <c r="D73" s="3" t="s">
        <v>87</v>
      </c>
    </row>
    <row r="74" spans="1:4" ht="15" x14ac:dyDescent="0.25">
      <c r="A74" s="1">
        <v>73</v>
      </c>
      <c r="B74" t="s">
        <v>300</v>
      </c>
      <c r="C74" t="s">
        <v>301</v>
      </c>
      <c r="D74" s="3" t="s">
        <v>88</v>
      </c>
    </row>
    <row r="75" spans="1:4" ht="15" x14ac:dyDescent="0.25">
      <c r="A75" s="1">
        <v>74</v>
      </c>
      <c r="B75" t="s">
        <v>302</v>
      </c>
      <c r="C75" t="s">
        <v>303</v>
      </c>
      <c r="D75" s="3" t="s">
        <v>89</v>
      </c>
    </row>
    <row r="76" spans="1:4" ht="15" x14ac:dyDescent="0.25">
      <c r="A76" s="1">
        <v>75</v>
      </c>
      <c r="B76" t="s">
        <v>304</v>
      </c>
      <c r="C76" t="s">
        <v>305</v>
      </c>
      <c r="D76" s="3" t="s">
        <v>90</v>
      </c>
    </row>
    <row r="77" spans="1:4" ht="15" x14ac:dyDescent="0.25">
      <c r="A77" s="1">
        <v>76</v>
      </c>
      <c r="B77" t="s">
        <v>306</v>
      </c>
      <c r="C77" t="s">
        <v>307</v>
      </c>
      <c r="D77" s="3" t="s">
        <v>91</v>
      </c>
    </row>
    <row r="78" spans="1:4" ht="15" x14ac:dyDescent="0.25">
      <c r="A78" s="1">
        <v>77</v>
      </c>
      <c r="B78" t="s">
        <v>308</v>
      </c>
      <c r="C78" t="s">
        <v>309</v>
      </c>
      <c r="D78" s="3" t="s">
        <v>92</v>
      </c>
    </row>
    <row r="79" spans="1:4" ht="15" x14ac:dyDescent="0.25">
      <c r="A79" s="1">
        <v>78</v>
      </c>
      <c r="B79" t="s">
        <v>310</v>
      </c>
      <c r="C79" t="s">
        <v>311</v>
      </c>
      <c r="D79" s="3" t="s">
        <v>93</v>
      </c>
    </row>
    <row r="80" spans="1:4" ht="15" x14ac:dyDescent="0.25">
      <c r="A80" s="1">
        <v>79</v>
      </c>
      <c r="B80" t="s">
        <v>312</v>
      </c>
      <c r="C80" t="s">
        <v>313</v>
      </c>
      <c r="D80" s="3" t="s">
        <v>94</v>
      </c>
    </row>
    <row r="81" spans="1:4" ht="15" x14ac:dyDescent="0.25">
      <c r="A81" s="1">
        <v>80</v>
      </c>
      <c r="B81" t="s">
        <v>314</v>
      </c>
      <c r="C81" t="s">
        <v>315</v>
      </c>
      <c r="D81" s="3" t="s">
        <v>95</v>
      </c>
    </row>
    <row r="82" spans="1:4" ht="15" x14ac:dyDescent="0.25">
      <c r="A82" s="1">
        <v>81</v>
      </c>
      <c r="B82" t="s">
        <v>316</v>
      </c>
      <c r="C82" t="s">
        <v>317</v>
      </c>
      <c r="D82" s="3" t="s">
        <v>96</v>
      </c>
    </row>
    <row r="83" spans="1:4" ht="15" x14ac:dyDescent="0.25">
      <c r="A83" s="1">
        <v>82</v>
      </c>
      <c r="B83" t="s">
        <v>318</v>
      </c>
      <c r="C83" t="s">
        <v>319</v>
      </c>
      <c r="D83" s="3" t="s">
        <v>97</v>
      </c>
    </row>
    <row r="84" spans="1:4" ht="15" x14ac:dyDescent="0.25">
      <c r="A84" s="1">
        <v>83</v>
      </c>
      <c r="B84" t="s">
        <v>320</v>
      </c>
      <c r="C84" t="s">
        <v>321</v>
      </c>
      <c r="D84" s="3" t="s">
        <v>98</v>
      </c>
    </row>
    <row r="85" spans="1:4" ht="15" x14ac:dyDescent="0.25">
      <c r="A85" s="1">
        <v>84</v>
      </c>
      <c r="B85" t="s">
        <v>322</v>
      </c>
      <c r="C85" t="s">
        <v>323</v>
      </c>
      <c r="D85" s="3" t="s">
        <v>99</v>
      </c>
    </row>
    <row r="86" spans="1:4" ht="15" x14ac:dyDescent="0.25">
      <c r="A86" s="1">
        <v>85</v>
      </c>
      <c r="B86" t="s">
        <v>324</v>
      </c>
      <c r="C86" t="s">
        <v>325</v>
      </c>
      <c r="D86" s="3" t="s">
        <v>100</v>
      </c>
    </row>
    <row r="87" spans="1:4" ht="15" x14ac:dyDescent="0.25">
      <c r="A87" s="1">
        <v>86</v>
      </c>
      <c r="B87" t="s">
        <v>326</v>
      </c>
      <c r="C87" t="s">
        <v>327</v>
      </c>
      <c r="D87" s="3" t="s">
        <v>101</v>
      </c>
    </row>
    <row r="88" spans="1:4" ht="15" x14ac:dyDescent="0.25">
      <c r="A88" s="1">
        <v>87</v>
      </c>
      <c r="B88" t="s">
        <v>328</v>
      </c>
      <c r="C88" t="s">
        <v>329</v>
      </c>
      <c r="D88" s="3" t="s">
        <v>102</v>
      </c>
    </row>
    <row r="89" spans="1:4" ht="15" x14ac:dyDescent="0.25">
      <c r="A89" s="1">
        <v>88</v>
      </c>
      <c r="B89" t="s">
        <v>330</v>
      </c>
      <c r="C89" t="s">
        <v>331</v>
      </c>
      <c r="D89" s="3" t="s">
        <v>103</v>
      </c>
    </row>
    <row r="90" spans="1:4" ht="15" x14ac:dyDescent="0.25">
      <c r="A90" s="1">
        <v>89</v>
      </c>
      <c r="B90" t="s">
        <v>332</v>
      </c>
      <c r="C90" t="s">
        <v>333</v>
      </c>
      <c r="D90" s="3" t="s">
        <v>104</v>
      </c>
    </row>
    <row r="91" spans="1:4" ht="15" x14ac:dyDescent="0.25">
      <c r="A91" s="1">
        <v>90</v>
      </c>
      <c r="B91" t="s">
        <v>334</v>
      </c>
      <c r="C91" t="s">
        <v>335</v>
      </c>
      <c r="D91" s="3" t="s">
        <v>105</v>
      </c>
    </row>
    <row r="92" spans="1:4" ht="15" x14ac:dyDescent="0.25">
      <c r="A92" s="1">
        <v>91</v>
      </c>
      <c r="B92" t="s">
        <v>336</v>
      </c>
      <c r="C92" t="s">
        <v>337</v>
      </c>
      <c r="D92" s="3" t="s">
        <v>106</v>
      </c>
    </row>
    <row r="93" spans="1:4" ht="15" x14ac:dyDescent="0.25">
      <c r="A93" s="1">
        <v>92</v>
      </c>
      <c r="B93" t="s">
        <v>338</v>
      </c>
      <c r="C93" t="s">
        <v>339</v>
      </c>
      <c r="D93" s="3" t="s">
        <v>107</v>
      </c>
    </row>
    <row r="94" spans="1:4" ht="15" x14ac:dyDescent="0.25">
      <c r="A94" s="1">
        <v>93</v>
      </c>
      <c r="B94" t="s">
        <v>340</v>
      </c>
      <c r="C94" t="s">
        <v>341</v>
      </c>
      <c r="D94" s="3" t="s">
        <v>108</v>
      </c>
    </row>
    <row r="95" spans="1:4" ht="15" x14ac:dyDescent="0.25">
      <c r="A95" s="1">
        <v>94</v>
      </c>
      <c r="B95" t="s">
        <v>342</v>
      </c>
      <c r="C95" t="s">
        <v>343</v>
      </c>
      <c r="D95" s="3" t="s">
        <v>109</v>
      </c>
    </row>
    <row r="96" spans="1:4" ht="15" x14ac:dyDescent="0.25">
      <c r="A96" s="1">
        <v>95</v>
      </c>
      <c r="B96" t="s">
        <v>344</v>
      </c>
      <c r="C96" t="s">
        <v>345</v>
      </c>
      <c r="D96" s="3" t="s">
        <v>110</v>
      </c>
    </row>
    <row r="97" spans="1:4" x14ac:dyDescent="0.25">
      <c r="A97" s="1">
        <v>97</v>
      </c>
      <c r="B97" s="2" t="s">
        <v>2</v>
      </c>
      <c r="C97" s="3" t="s">
        <v>363</v>
      </c>
      <c r="D97" s="3" t="s">
        <v>3</v>
      </c>
    </row>
    <row r="98" spans="1:4" x14ac:dyDescent="0.25">
      <c r="A98" s="1">
        <v>98</v>
      </c>
      <c r="B98" s="2" t="s">
        <v>4</v>
      </c>
      <c r="C98" s="3" t="s">
        <v>364</v>
      </c>
      <c r="D98" s="3" t="s">
        <v>5</v>
      </c>
    </row>
    <row r="99" spans="1:4" x14ac:dyDescent="0.25">
      <c r="A99" s="1">
        <v>99</v>
      </c>
      <c r="B99" s="2" t="s">
        <v>6</v>
      </c>
      <c r="C99" s="3" t="s">
        <v>365</v>
      </c>
      <c r="D99" s="3" t="s">
        <v>7</v>
      </c>
    </row>
    <row r="100" spans="1:4" x14ac:dyDescent="0.25">
      <c r="A100" s="1">
        <v>100</v>
      </c>
      <c r="B100" s="2" t="s">
        <v>8</v>
      </c>
      <c r="C100" s="3" t="s">
        <v>366</v>
      </c>
      <c r="D100" s="3" t="s">
        <v>9</v>
      </c>
    </row>
    <row r="101" spans="1:4" x14ac:dyDescent="0.25">
      <c r="A101" s="1">
        <v>101</v>
      </c>
      <c r="B101" s="2" t="s">
        <v>10</v>
      </c>
      <c r="C101" s="3" t="s">
        <v>367</v>
      </c>
      <c r="D101" s="3" t="s">
        <v>11</v>
      </c>
    </row>
    <row r="102" spans="1:4" x14ac:dyDescent="0.25">
      <c r="A102" s="1">
        <v>102</v>
      </c>
      <c r="B102" s="2" t="s">
        <v>12</v>
      </c>
      <c r="C102" s="3" t="s">
        <v>368</v>
      </c>
      <c r="D102" s="3" t="s">
        <v>13</v>
      </c>
    </row>
    <row r="103" spans="1:4" x14ac:dyDescent="0.25">
      <c r="A103" s="1">
        <v>103</v>
      </c>
      <c r="B103" s="2" t="s">
        <v>14</v>
      </c>
      <c r="C103" s="3" t="s">
        <v>369</v>
      </c>
      <c r="D103" s="3" t="s">
        <v>15</v>
      </c>
    </row>
    <row r="104" spans="1:4" x14ac:dyDescent="0.25">
      <c r="A104" s="1">
        <v>104</v>
      </c>
      <c r="B104" s="2" t="s">
        <v>16</v>
      </c>
      <c r="C104" s="3" t="s">
        <v>370</v>
      </c>
      <c r="D104" s="3" t="s">
        <v>17</v>
      </c>
    </row>
  </sheetData>
  <sheetProtection algorithmName="SHA-512" hashValue="dLB13hXCTEDcWfGJ7qHnuO0fa0IxAHhYQPx+GPem5nHuUf54Td/L1Vr+ZeHsFEg/HWrbky9897WOybk9tRyEWA==" saltValue="08TGQA+1m6UPt+PP5k1zkA==" spinCount="100000" sheet="1" objects="1" scenarios="1" selectLockedCells="1"/>
  <mergeCells count="4">
    <mergeCell ref="L2:L8"/>
    <mergeCell ref="L12:L14"/>
    <mergeCell ref="L15:L19"/>
    <mergeCell ref="L21:L22"/>
  </mergeCells>
  <pageMargins left="0.7" right="0.7" top="0.75" bottom="0.75" header="0.3" footer="0.3"/>
  <pageSetup paperSize="9" scale="53"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52EA2FB84999498D182146067F96B7" ma:contentTypeVersion="14" ma:contentTypeDescription="Crée un document." ma:contentTypeScope="" ma:versionID="b39cb22f225b7a6a6b0e52437bfbf344">
  <xsd:schema xmlns:xsd="http://www.w3.org/2001/XMLSchema" xmlns:xs="http://www.w3.org/2001/XMLSchema" xmlns:p="http://schemas.microsoft.com/office/2006/metadata/properties" xmlns:ns3="61bd2df0-3dcb-446f-b02c-030721ea586a" xmlns:ns4="3af2271e-0769-4bb7-98c4-e91a8c624887" targetNamespace="http://schemas.microsoft.com/office/2006/metadata/properties" ma:root="true" ma:fieldsID="03388bd59eb7d0217d37bd8eaf992eb8" ns3:_="" ns4:_="">
    <xsd:import namespace="61bd2df0-3dcb-446f-b02c-030721ea586a"/>
    <xsd:import namespace="3af2271e-0769-4bb7-98c4-e91a8c62488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LengthInSecond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bd2df0-3dcb-446f-b02c-030721ea586a"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element name="SharingHintHash" ma:index="10" nillable="true" ma:displayName="Partage du hachage d’indicateu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f2271e-0769-4bb7-98c4-e91a8c62488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yracuseOfficeCustomData>{"createMode":"plain_doc","forceRefresh":"0"}</SyracuseOfficeCustomDat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F5D373-7DA0-457F-9785-D506FE99BC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bd2df0-3dcb-446f-b02c-030721ea586a"/>
    <ds:schemaRef ds:uri="3af2271e-0769-4bb7-98c4-e91a8c624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591D4A-283B-49DA-ACA4-F7C25BAEAC98}">
  <ds:schemaRefs/>
</ds:datastoreItem>
</file>

<file path=customXml/itemProps3.xml><?xml version="1.0" encoding="utf-8"?>
<ds:datastoreItem xmlns:ds="http://schemas.openxmlformats.org/officeDocument/2006/customXml" ds:itemID="{CCD9A48E-AC41-46F7-A4DD-A3D1AB644909}">
  <ds:schemaRefs>
    <ds:schemaRef ds:uri="http://schemas.microsoft.com/sharepoint/v3/contenttype/forms"/>
  </ds:schemaRefs>
</ds:datastoreItem>
</file>

<file path=customXml/itemProps4.xml><?xml version="1.0" encoding="utf-8"?>
<ds:datastoreItem xmlns:ds="http://schemas.openxmlformats.org/officeDocument/2006/customXml" ds:itemID="{3EF3E71E-C5F4-453E-8FFB-76A302803FD6}">
  <ds:schemaRefs>
    <ds:schemaRef ds:uri="http://www.w3.org/XML/1998/namespace"/>
    <ds:schemaRef ds:uri="http://purl.org/dc/terms/"/>
    <ds:schemaRef ds:uri="3af2271e-0769-4bb7-98c4-e91a8c624887"/>
    <ds:schemaRef ds:uri="61bd2df0-3dcb-446f-b02c-030721ea586a"/>
    <ds:schemaRef ds:uri="http://purl.org/dc/dcmityp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Tarifs</vt:lpstr>
      <vt:lpstr>Données</vt:lpstr>
      <vt:lpstr>Structure</vt:lpstr>
      <vt:lpstr>Tarif</vt:lpstr>
      <vt:lpstr>Tarifs!Zone_d_impression</vt:lpstr>
    </vt:vector>
  </TitlesOfParts>
  <Company>FF Handball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Arnaud MAYEUR</dc:creator>
  <cp:lastModifiedBy>Sophie ARDAIN</cp:lastModifiedBy>
  <cp:lastPrinted>2021-06-18T09:52:50Z</cp:lastPrinted>
  <dcterms:created xsi:type="dcterms:W3CDTF">2012-04-26T10:00:02Z</dcterms:created>
  <dcterms:modified xsi:type="dcterms:W3CDTF">2023-06-22T08:10:13Z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0x010100AC52EA2FB84999498D182146067F96B7</vt:lpwstr>
  </property>
</Properties>
</file>